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X:\CORPORATE CHALLENGE\Brackets &amp; Score Sheet Templates\"/>
    </mc:Choice>
  </mc:AlternateContent>
  <xr:revisionPtr revIDLastSave="0" documentId="13_ncr:1_{80340E27-44CF-41D7-979F-09BBFDB481E2}" xr6:coauthVersionLast="45" xr6:coauthVersionMax="45" xr10:uidLastSave="{00000000-0000-0000-0000-000000000000}"/>
  <bookViews>
    <workbookView xWindow="29970" yWindow="945" windowWidth="24030" windowHeight="15255" tabRatio="499" xr2:uid="{00000000-000D-0000-FFFF-FFFF00000000}"/>
  </bookViews>
  <sheets>
    <sheet name="2023" sheetId="15" r:id="rId1"/>
    <sheet name="2022" sheetId="14" r:id="rId2"/>
    <sheet name="2021" sheetId="13" r:id="rId3"/>
    <sheet name="2019" sheetId="12" r:id="rId4"/>
    <sheet name="2018" sheetId="1" r:id="rId5"/>
    <sheet name="2017" sheetId="4" r:id="rId6"/>
    <sheet name="2016" sheetId="8" r:id="rId7"/>
    <sheet name="2015" sheetId="10" r:id="rId8"/>
    <sheet name="2014" sheetId="11" r:id="rId9"/>
  </sheets>
  <externalReferences>
    <externalReference r:id="rId10"/>
    <externalReference r:id="rId11"/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5" l="1"/>
  <c r="N21" i="15"/>
  <c r="N20" i="15"/>
  <c r="N18" i="15"/>
  <c r="N24" i="15"/>
  <c r="N23" i="15"/>
  <c r="N19" i="15"/>
  <c r="N17" i="15" l="1"/>
  <c r="T11" i="15" l="1"/>
  <c r="T23" i="15" l="1"/>
  <c r="T12" i="15"/>
  <c r="T24" i="15" s="1"/>
  <c r="T10" i="15"/>
  <c r="T22" i="15" s="1"/>
  <c r="T9" i="15"/>
  <c r="T21" i="15" s="1"/>
  <c r="T8" i="15"/>
  <c r="T7" i="15"/>
  <c r="T6" i="15"/>
  <c r="T5" i="15"/>
  <c r="T17" i="15" l="1"/>
  <c r="T18" i="15"/>
  <c r="T20" i="15"/>
  <c r="M37" i="14"/>
  <c r="T18" i="14"/>
  <c r="S37" i="14" l="1"/>
  <c r="M28" i="14"/>
  <c r="M27" i="14"/>
  <c r="M25" i="14"/>
  <c r="M26" i="14"/>
  <c r="M35" i="14"/>
  <c r="T6" i="14" l="1"/>
  <c r="T8" i="14"/>
  <c r="T9" i="14"/>
  <c r="T10" i="14"/>
  <c r="T11" i="14"/>
  <c r="T19" i="14"/>
  <c r="T13" i="14"/>
  <c r="T14" i="14"/>
  <c r="T17" i="14"/>
  <c r="T15" i="14"/>
  <c r="T16" i="14"/>
  <c r="S35" i="14" s="1"/>
  <c r="T7" i="14"/>
  <c r="S26" i="14" s="1"/>
  <c r="M38" i="14" l="1"/>
  <c r="M36" i="14"/>
  <c r="M34" i="14"/>
  <c r="M33" i="14"/>
  <c r="M32" i="14"/>
  <c r="M30" i="14"/>
  <c r="M29" i="14"/>
  <c r="S25" i="14"/>
  <c r="S32" i="14" l="1"/>
  <c r="S27" i="14"/>
  <c r="S34" i="14"/>
  <c r="S28" i="14"/>
  <c r="S29" i="14"/>
  <c r="S30" i="14"/>
  <c r="S33" i="14"/>
  <c r="S36" i="14"/>
  <c r="S38" i="14"/>
  <c r="M32" i="13"/>
  <c r="M31" i="13"/>
  <c r="T31" i="13" s="1"/>
  <c r="T30" i="13"/>
  <c r="M30" i="13"/>
  <c r="M29" i="13"/>
  <c r="T29" i="13" s="1"/>
  <c r="M28" i="13"/>
  <c r="M26" i="13"/>
  <c r="T26" i="13" s="1"/>
  <c r="T25" i="13"/>
  <c r="M25" i="13"/>
  <c r="M24" i="13"/>
  <c r="T24" i="13" s="1"/>
  <c r="M23" i="13"/>
  <c r="M22" i="13"/>
  <c r="T22" i="13" s="1"/>
  <c r="X16" i="13"/>
  <c r="T32" i="13" s="1"/>
  <c r="X15" i="13"/>
  <c r="X14" i="13"/>
  <c r="X13" i="13"/>
  <c r="X12" i="13"/>
  <c r="T28" i="13" s="1"/>
  <c r="X10" i="13"/>
  <c r="X9" i="13"/>
  <c r="X8" i="13"/>
  <c r="X7" i="13"/>
  <c r="T23" i="13" s="1"/>
  <c r="X6" i="13"/>
  <c r="AV21" i="12" l="1"/>
  <c r="AU21" i="12" s="1"/>
  <c r="AV20" i="12"/>
  <c r="AU20" i="12"/>
  <c r="AV19" i="12"/>
  <c r="AU19" i="12"/>
  <c r="AV18" i="12"/>
  <c r="AU18" i="12"/>
  <c r="AV17" i="12"/>
  <c r="AU17" i="12"/>
  <c r="AV16" i="12"/>
  <c r="AU16" i="12"/>
  <c r="AV15" i="12"/>
  <c r="AU15" i="12"/>
  <c r="AV14" i="12"/>
  <c r="AU14" i="12"/>
  <c r="AV13" i="12"/>
  <c r="AU13" i="12"/>
  <c r="AV12" i="12"/>
  <c r="AU12" i="12"/>
  <c r="AV10" i="12"/>
  <c r="AU10" i="12"/>
  <c r="AV9" i="12"/>
  <c r="AU9" i="12"/>
  <c r="AV8" i="12"/>
  <c r="AU8" i="12"/>
  <c r="AV7" i="12"/>
  <c r="AU7" i="12"/>
  <c r="AV6" i="12"/>
  <c r="AU6" i="12"/>
  <c r="AQ5" i="11" l="1"/>
  <c r="AQ6" i="11"/>
  <c r="AQ7" i="11"/>
  <c r="AQ8" i="11"/>
  <c r="AQ9" i="11"/>
  <c r="AQ10" i="11"/>
  <c r="AQ11" i="11"/>
  <c r="AQ13" i="11"/>
  <c r="AQ14" i="11"/>
  <c r="AQ15" i="11"/>
  <c r="AQ16" i="11"/>
  <c r="AQ17" i="11"/>
  <c r="AQ18" i="11"/>
  <c r="AQ19" i="11"/>
  <c r="AQ23" i="11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S5" i="8" l="1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T5" i="4" l="1"/>
  <c r="AU6" i="4"/>
  <c r="AT6" i="4" s="1"/>
  <c r="AU7" i="4"/>
  <c r="AT7" i="4" s="1"/>
  <c r="AU8" i="4"/>
  <c r="AT8" i="4" s="1"/>
  <c r="AU9" i="4"/>
  <c r="AT9" i="4" s="1"/>
  <c r="AU10" i="4"/>
  <c r="AT10" i="4" s="1"/>
  <c r="AU11" i="4"/>
  <c r="AT11" i="4" s="1"/>
  <c r="AT12" i="4"/>
  <c r="AU13" i="4"/>
  <c r="AT13" i="4" s="1"/>
  <c r="AU14" i="4"/>
  <c r="AT14" i="4" s="1"/>
  <c r="AU15" i="4"/>
  <c r="AT15" i="4" s="1"/>
  <c r="AU16" i="4"/>
  <c r="AT16" i="4" s="1"/>
  <c r="AU17" i="4"/>
  <c r="AT17" i="4" s="1"/>
  <c r="AU18" i="4"/>
  <c r="AT18" i="4" s="1"/>
  <c r="AU10" i="1" l="1"/>
  <c r="AU20" i="1" l="1"/>
  <c r="AT20" i="1" s="1"/>
  <c r="AU19" i="1"/>
  <c r="AT19" i="1" s="1"/>
  <c r="AU15" i="1"/>
  <c r="AT15" i="1" s="1"/>
  <c r="AT10" i="1"/>
  <c r="AU7" i="1"/>
  <c r="AT7" i="1" s="1"/>
  <c r="AU6" i="1"/>
  <c r="AT6" i="1" s="1"/>
  <c r="AU18" i="1" l="1"/>
  <c r="AT18" i="1" s="1"/>
  <c r="AU17" i="1"/>
  <c r="AT17" i="1" s="1"/>
  <c r="AU16" i="1"/>
  <c r="AT16" i="1" s="1"/>
  <c r="AU14" i="1"/>
  <c r="AT14" i="1" s="1"/>
  <c r="AU13" i="1"/>
  <c r="AT13" i="1" s="1"/>
  <c r="AU9" i="1"/>
  <c r="AT9" i="1" s="1"/>
  <c r="AU8" i="1"/>
  <c r="AT8" i="1" s="1"/>
  <c r="AT5" i="1"/>
  <c r="AT12" i="1" l="1"/>
  <c r="T19" i="15"/>
</calcChain>
</file>

<file path=xl/sharedStrings.xml><?xml version="1.0" encoding="utf-8"?>
<sst xmlns="http://schemas.openxmlformats.org/spreadsheetml/2006/main" count="1961" uniqueCount="175">
  <si>
    <t>TEAM NAMES</t>
  </si>
  <si>
    <t>Basketball</t>
  </si>
  <si>
    <t>Obstacle Course</t>
  </si>
  <si>
    <t>Tug of War</t>
  </si>
  <si>
    <t>Dodgeball</t>
  </si>
  <si>
    <t>Tennis</t>
  </si>
  <si>
    <t>Tennis Clinic</t>
  </si>
  <si>
    <t>T-Shirt Design</t>
  </si>
  <si>
    <t>Superburger</t>
  </si>
  <si>
    <t>Volunteers</t>
  </si>
  <si>
    <t>Total Points</t>
  </si>
  <si>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</si>
  <si>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</si>
  <si>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</si>
  <si>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</si>
  <si>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</si>
  <si>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</si>
  <si>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</si>
  <si>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</si>
  <si>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</si>
  <si>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</si>
  <si>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Horseshoes-M</t>
  </si>
  <si>
    <t>Horseshoes-W</t>
  </si>
  <si>
    <t>√</t>
  </si>
  <si>
    <t>#</t>
  </si>
  <si>
    <t>Division 1</t>
  </si>
  <si>
    <t>Mercy</t>
  </si>
  <si>
    <t>Valero</t>
  </si>
  <si>
    <t>Carter County Health</t>
  </si>
  <si>
    <t>Ardmore City Schools</t>
  </si>
  <si>
    <t>Division 2</t>
  </si>
  <si>
    <t>5k/1 mile</t>
  </si>
  <si>
    <t>Volleyball</t>
  </si>
  <si>
    <t>Rowing</t>
  </si>
  <si>
    <t>Gauntlet</t>
  </si>
  <si>
    <t>HR Derby</t>
  </si>
  <si>
    <t>Competition Points</t>
  </si>
  <si>
    <t>RMS</t>
  </si>
  <si>
    <t>Golf-putting</t>
  </si>
  <si>
    <t>Kids Course</t>
  </si>
  <si>
    <t>Golf-drive</t>
  </si>
  <si>
    <t>Chamber/AYP</t>
  </si>
  <si>
    <t>400 Relay</t>
  </si>
  <si>
    <t>Exec. Relay</t>
  </si>
  <si>
    <t>Edward Jones</t>
  </si>
  <si>
    <t>CIS 2018 Corporate Challenge Scores</t>
  </si>
  <si>
    <t>Dollar General-Blue</t>
  </si>
  <si>
    <t>Dollar General-Gray</t>
  </si>
  <si>
    <t>DOT Foods</t>
  </si>
  <si>
    <t>1NB/APD</t>
  </si>
  <si>
    <t>Citizens Bank/AFD</t>
  </si>
  <si>
    <t>Noble Research Inst.</t>
  </si>
  <si>
    <t>Noble Research</t>
  </si>
  <si>
    <t>5th-tie</t>
  </si>
  <si>
    <t>Michelin Yellow</t>
  </si>
  <si>
    <t>1st-tie</t>
  </si>
  <si>
    <t>Michelin Blue</t>
  </si>
  <si>
    <t>EJ</t>
  </si>
  <si>
    <t>Dot Foods</t>
  </si>
  <si>
    <t>Dollar General</t>
  </si>
  <si>
    <t>CIS 2017 Corporate Challenge Scores</t>
  </si>
  <si>
    <t>Noble Foundation</t>
  </si>
  <si>
    <t>2nd(tie)</t>
  </si>
  <si>
    <t>1NB</t>
  </si>
  <si>
    <t>Chamber of Commerce</t>
  </si>
  <si>
    <t>Michelin</t>
  </si>
  <si>
    <t>√ 3rd</t>
  </si>
  <si>
    <t>Example</t>
  </si>
  <si>
    <t>Kids Challenge Course</t>
  </si>
  <si>
    <t>Gauntlet Challenge</t>
  </si>
  <si>
    <t xml:space="preserve"> ShuttleRelay</t>
  </si>
  <si>
    <t>Home Run Derby</t>
  </si>
  <si>
    <t>Swimming</t>
  </si>
  <si>
    <t>CIS 2015 Corporate Challenge Scores</t>
  </si>
  <si>
    <t>CIS 2016 Corporate Challenge Scores</t>
  </si>
  <si>
    <t>√ 1st</t>
  </si>
  <si>
    <t>√ 2nd</t>
  </si>
  <si>
    <t>OGE</t>
  </si>
  <si>
    <t>Citizens</t>
  </si>
  <si>
    <t>DOT</t>
  </si>
  <si>
    <t>Michelin Black</t>
  </si>
  <si>
    <t>5k</t>
  </si>
  <si>
    <t>Volley Ball</t>
  </si>
  <si>
    <t>Banc First</t>
  </si>
  <si>
    <t>Walmart</t>
  </si>
  <si>
    <t>Citizens Bank</t>
  </si>
  <si>
    <t>Noble Energy</t>
  </si>
  <si>
    <t>CIS 2014 Corporate Challenge Scores</t>
  </si>
  <si>
    <t>2019 Corporate Challenge Scores</t>
  </si>
  <si>
    <t>Pickleball</t>
  </si>
  <si>
    <t>Masters Basketball</t>
  </si>
  <si>
    <t>-</t>
  </si>
  <si>
    <t>9th</t>
  </si>
  <si>
    <t>Carter County Sherrifs Dept.</t>
  </si>
  <si>
    <t>10th</t>
  </si>
  <si>
    <t>Citizens Bank &amp; Trust</t>
  </si>
  <si>
    <t>Squatchfit</t>
  </si>
  <si>
    <t>2021 Corporate Challenge Scores</t>
  </si>
  <si>
    <t>COMPETITION POINTS</t>
  </si>
  <si>
    <t>COMPETETION POINTS</t>
  </si>
  <si>
    <t>Cornhole-M</t>
  </si>
  <si>
    <t>Cornhole-W</t>
  </si>
  <si>
    <t>NOVO</t>
  </si>
  <si>
    <t>Chamber</t>
  </si>
  <si>
    <t>Citizens / DOT Foods</t>
  </si>
  <si>
    <t xml:space="preserve">1st </t>
  </si>
  <si>
    <t>Southern Tech</t>
  </si>
  <si>
    <t>BONUS POINTS</t>
  </si>
  <si>
    <t xml:space="preserve"> BONUS   POINTS</t>
  </si>
  <si>
    <t>TOTAL   POINTS</t>
  </si>
  <si>
    <t>Relay</t>
  </si>
  <si>
    <t>Shirt Design</t>
  </si>
  <si>
    <t>2022 Corporate Challenge Scores</t>
  </si>
  <si>
    <t>TOTAL POINTS</t>
  </si>
  <si>
    <t xml:space="preserve"> BONUS         POINTS</t>
  </si>
  <si>
    <t>CCSO / OBN</t>
  </si>
  <si>
    <t>CCHD / HFV</t>
  </si>
  <si>
    <t>FORFEIT</t>
  </si>
  <si>
    <t>Chamber Of Commerce</t>
  </si>
  <si>
    <t>VOLLEYBALL</t>
  </si>
  <si>
    <t>BASKETBALL</t>
  </si>
  <si>
    <t>ROWING</t>
  </si>
  <si>
    <t>PICKLEBALL</t>
  </si>
  <si>
    <t>CORNHOLE - M</t>
  </si>
  <si>
    <t>CORNHOLE - W</t>
  </si>
  <si>
    <t>OBSTACLE COURSE</t>
  </si>
  <si>
    <t>HR DERBY</t>
  </si>
  <si>
    <t>TUG OF WAR</t>
  </si>
  <si>
    <t>EARLY PAY</t>
  </si>
  <si>
    <t>VOLUNTEERS</t>
  </si>
  <si>
    <t>KIDS COURSE</t>
  </si>
  <si>
    <t>SUPERBURGER</t>
  </si>
  <si>
    <t>5K / 1 MILE</t>
  </si>
  <si>
    <t>T-SHIRT DESIGN</t>
  </si>
  <si>
    <t xml:space="preserve">Mercy </t>
  </si>
  <si>
    <t>DIVISION 1</t>
  </si>
  <si>
    <t>DIVISION 2</t>
  </si>
  <si>
    <t>4TH</t>
  </si>
  <si>
    <t>1ST</t>
  </si>
  <si>
    <t>3RD</t>
  </si>
  <si>
    <t>2ND</t>
  </si>
  <si>
    <t>5TH - TIE</t>
  </si>
  <si>
    <t>5TH</t>
  </si>
  <si>
    <t>6TH</t>
  </si>
  <si>
    <t xml:space="preserve">5TH  </t>
  </si>
  <si>
    <t>7TH</t>
  </si>
  <si>
    <t>2023 Corporate Challenge Scores</t>
  </si>
  <si>
    <t>STATE TRACK MEET</t>
  </si>
  <si>
    <t>PAINTING</t>
  </si>
  <si>
    <t>PLANTING</t>
  </si>
  <si>
    <t>TEAM NAME</t>
  </si>
  <si>
    <t>ARDMORE CITY SCHOOLS</t>
  </si>
  <si>
    <t>CHAMBER OF COMMERCE</t>
  </si>
  <si>
    <t>DOT FOODS</t>
  </si>
  <si>
    <t>MERCY</t>
  </si>
  <si>
    <t>MICHELIN</t>
  </si>
  <si>
    <t>SOUTHERN TECH</t>
  </si>
  <si>
    <t>VOLUNTEER AT CFC</t>
  </si>
  <si>
    <t>CITIZENS &amp; ARDMORE FIRE</t>
  </si>
  <si>
    <t>GOTR 5K</t>
  </si>
  <si>
    <t>PLACE</t>
  </si>
  <si>
    <t>POINTS</t>
  </si>
  <si>
    <t xml:space="preserve">PLACE </t>
  </si>
  <si>
    <t>TOTAL COMPETITION &amp; BONUS POINTS</t>
  </si>
  <si>
    <t>TIE 5</t>
  </si>
  <si>
    <t>T SHIRT CONTEST</t>
  </si>
  <si>
    <t xml:space="preserve"> COMPETITION POINTS</t>
  </si>
  <si>
    <t xml:space="preserve">   ARDMORE CITY SCHOOLS</t>
  </si>
  <si>
    <t xml:space="preserve">   CHAMBER OF COMMERCE</t>
  </si>
  <si>
    <t xml:space="preserve">   CITIZENS BANK/ARDMORE FIRE</t>
  </si>
  <si>
    <t xml:space="preserve">   DOT FOODS</t>
  </si>
  <si>
    <t xml:space="preserve">   1NB</t>
  </si>
  <si>
    <t xml:space="preserve">   MERCY</t>
  </si>
  <si>
    <t xml:space="preserve">   MICHELIN</t>
  </si>
  <si>
    <t xml:space="preserve">   SOUTHERN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</si>
</sst>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8F26E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91EB"/>
        <bgColor indexed="64"/>
      </patternFill>
    </fill>
    <fill>
      <patternFill patternType="solid">
        <fgColor rgb="FFEF79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8F26E"/>
        <bgColor indexed="64"/>
      </patternFill>
    </fill>
    <fill>
      <patternFill patternType="solid">
        <fgColor rgb="FFAEFCD0"/>
        <bgColor indexed="64"/>
      </patternFill>
    </fill>
    <fill>
      <patternFill patternType="solid">
        <fgColor rgb="FFFFAE42"/>
        <bgColor indexed="64"/>
      </patternFill>
    </fill>
    <fill>
      <patternFill patternType="solid">
        <fgColor rgb="FFFBF7E5"/>
        <bgColor indexed="64"/>
      </patternFill>
    </fill>
    <fill>
      <patternFill patternType="solid">
        <fgColor rgb="FFF1E39D"/>
        <bgColor indexed="64"/>
      </patternFill>
    </fill>
    <fill>
      <patternFill patternType="solid">
        <fgColor rgb="FFFBF6E1"/>
        <bgColor indexed="64"/>
      </patternFill>
    </fill>
  </fills>
  <borders count="1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0"/>
      </bottom>
      <diagonal/>
    </border>
    <border>
      <left style="medium">
        <color indexed="0"/>
      </left>
      <right style="thin">
        <color auto="1"/>
      </right>
      <top style="medium">
        <color indexed="0"/>
      </top>
      <bottom style="medium">
        <color indexed="0"/>
      </bottom>
      <diagonal/>
    </border>
    <border>
      <left style="thin">
        <color auto="1"/>
      </left>
      <right/>
      <top style="medium">
        <color indexed="0"/>
      </top>
      <bottom style="medium">
        <color indexed="0"/>
      </bottom>
      <diagonal/>
    </border>
    <border>
      <left style="medium">
        <color auto="1"/>
      </left>
      <right style="thin">
        <color auto="1"/>
      </right>
      <top style="medium">
        <color indexed="0"/>
      </top>
      <bottom style="medium">
        <color indexed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medium">
        <color indexed="0"/>
      </top>
      <bottom style="medium">
        <color indexed="0"/>
      </bottom>
      <diagonal/>
    </border>
    <border>
      <left style="medium">
        <color auto="1"/>
      </left>
      <right/>
      <top style="medium">
        <color indexed="0"/>
      </top>
      <bottom style="medium">
        <color indexed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/>
      <top style="medium">
        <color indexed="0"/>
      </top>
      <bottom style="medium">
        <color indexed="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3F3F3F"/>
      </right>
      <top style="medium">
        <color indexed="0"/>
      </top>
      <bottom style="medium">
        <color indexed="0"/>
      </bottom>
      <diagonal/>
    </border>
    <border>
      <left/>
      <right/>
      <top style="thin">
        <color auto="1"/>
      </top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 style="double">
        <color rgb="FF3F3F3F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auto="1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auto="1"/>
      </left>
      <right style="thin">
        <color auto="1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auto="1"/>
      </right>
      <top style="medium">
        <color indexed="0"/>
      </top>
      <bottom style="medium">
        <color indexed="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0"/>
      </left>
      <right style="thin">
        <color auto="1"/>
      </right>
      <top style="medium">
        <color indexed="0"/>
      </top>
      <bottom style="medium">
        <color indexed="0"/>
      </bottom>
      <diagonal/>
    </border>
    <border>
      <left style="thin">
        <color auto="1"/>
      </left>
      <right/>
      <top style="medium">
        <color indexed="0"/>
      </top>
      <bottom style="medium">
        <color indexed="0"/>
      </bottom>
      <diagonal/>
    </border>
    <border>
      <left/>
      <right style="double">
        <color rgb="FF3F3F3F"/>
      </right>
      <top style="medium">
        <color indexed="0"/>
      </top>
      <bottom style="medium">
        <color indexed="0"/>
      </bottom>
      <diagonal/>
    </border>
    <border>
      <left style="double">
        <color rgb="FF3F3F3F"/>
      </left>
      <right style="double">
        <color rgb="FF3F3F3F"/>
      </right>
      <top style="medium">
        <color indexed="0"/>
      </top>
      <bottom style="medium">
        <color indexed="0"/>
      </bottom>
      <diagonal/>
    </border>
    <border>
      <left style="double">
        <color rgb="FF3F3F3F"/>
      </left>
      <right/>
      <top style="medium">
        <color indexed="0"/>
      </top>
      <bottom style="medium">
        <color indexed="0"/>
      </bottom>
      <diagonal/>
    </border>
    <border>
      <left style="medium">
        <color auto="1"/>
      </left>
      <right style="thin">
        <color auto="1"/>
      </right>
      <top style="medium">
        <color indexed="0"/>
      </top>
      <bottom style="medium">
        <color indexed="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medium">
        <color auto="1"/>
      </left>
      <right/>
      <top style="thin">
        <color indexed="0"/>
      </top>
      <bottom style="thin">
        <color auto="1"/>
      </bottom>
      <diagonal/>
    </border>
    <border>
      <left/>
      <right style="thin">
        <color indexed="64"/>
      </right>
      <top style="thin">
        <color indexed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8F26E"/>
      </left>
      <right style="thin">
        <color rgb="FF08F26E"/>
      </right>
      <top style="thin">
        <color rgb="FF08F26E"/>
      </top>
      <bottom style="thin">
        <color rgb="FF08F26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rgb="FF08F26E"/>
      </left>
      <right style="thin">
        <color rgb="FF08F26E"/>
      </right>
      <top style="thin">
        <color rgb="FF08F26E"/>
      </top>
      <bottom/>
      <diagonal/>
    </border>
    <border>
      <left style="thin">
        <color rgb="FF08F26E"/>
      </left>
      <right style="thin">
        <color rgb="FF08F26E"/>
      </right>
      <top/>
      <bottom style="thin">
        <color rgb="FF08F26E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auto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08F26E"/>
      </right>
      <top style="thin">
        <color rgb="FF08F26E"/>
      </top>
      <bottom style="thin">
        <color rgb="FF08F26E"/>
      </bottom>
      <diagonal/>
    </border>
    <border>
      <left style="thin">
        <color rgb="FF08F26E"/>
      </left>
      <right style="medium">
        <color indexed="64"/>
      </right>
      <top style="thin">
        <color rgb="FF08F26E"/>
      </top>
      <bottom style="thin">
        <color rgb="FF08F26E"/>
      </bottom>
      <diagonal/>
    </border>
    <border>
      <left style="medium">
        <color indexed="64"/>
      </left>
      <right style="thin">
        <color rgb="FF08F26E"/>
      </right>
      <top style="thin">
        <color rgb="FF08F26E"/>
      </top>
      <bottom/>
      <diagonal/>
    </border>
    <border>
      <left style="thin">
        <color rgb="FF08F26E"/>
      </left>
      <right style="medium">
        <color indexed="64"/>
      </right>
      <top style="thin">
        <color rgb="FF08F26E"/>
      </top>
      <bottom/>
      <diagonal/>
    </border>
    <border>
      <left style="medium">
        <color indexed="64"/>
      </left>
      <right style="thin">
        <color rgb="FF08F26E"/>
      </right>
      <top/>
      <bottom style="thin">
        <color rgb="FF08F26E"/>
      </bottom>
      <diagonal/>
    </border>
    <border>
      <left style="thin">
        <color rgb="FF08F26E"/>
      </left>
      <right style="medium">
        <color indexed="64"/>
      </right>
      <top/>
      <bottom style="thin">
        <color rgb="FF08F26E"/>
      </bottom>
      <diagonal/>
    </border>
    <border>
      <left style="medium">
        <color indexed="64"/>
      </left>
      <right style="thin">
        <color rgb="FF08F26E"/>
      </right>
      <top style="thin">
        <color rgb="FF08F26E"/>
      </top>
      <bottom style="medium">
        <color indexed="64"/>
      </bottom>
      <diagonal/>
    </border>
    <border>
      <left style="thin">
        <color rgb="FF08F26E"/>
      </left>
      <right style="thin">
        <color rgb="FF08F26E"/>
      </right>
      <top style="thin">
        <color rgb="FF08F26E"/>
      </top>
      <bottom style="medium">
        <color indexed="64"/>
      </bottom>
      <diagonal/>
    </border>
    <border>
      <left style="thin">
        <color rgb="FF08F26E"/>
      </left>
      <right style="medium">
        <color indexed="64"/>
      </right>
      <top style="thin">
        <color rgb="FF08F26E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rgb="FFFFAE42"/>
      </left>
      <right style="thin">
        <color rgb="FFFFAE42"/>
      </right>
      <top style="thin">
        <color rgb="FFFFAE42"/>
      </top>
      <bottom style="thin">
        <color rgb="FFFFAE42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8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" borderId="23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2" borderId="34" xfId="61" applyBorder="1" applyAlignment="1">
      <alignment horizontal="center"/>
    </xf>
    <xf numFmtId="0" fontId="10" fillId="2" borderId="40" xfId="6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0" fillId="2" borderId="40" xfId="61" applyBorder="1"/>
    <xf numFmtId="0" fontId="0" fillId="0" borderId="10" xfId="0" applyBorder="1"/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0" fillId="0" borderId="42" xfId="0" applyBorder="1"/>
    <xf numFmtId="0" fontId="0" fillId="0" borderId="39" xfId="0" applyFont="1" applyBorder="1" applyAlignment="1">
      <alignment horizontal="center" vertical="center"/>
    </xf>
    <xf numFmtId="0" fontId="10" fillId="2" borderId="50" xfId="61" applyBorder="1" applyAlignment="1">
      <alignment horizontal="center"/>
    </xf>
    <xf numFmtId="0" fontId="2" fillId="6" borderId="42" xfId="62" applyFill="1" applyBorder="1" applyAlignment="1">
      <alignment horizontal="center"/>
    </xf>
    <xf numFmtId="0" fontId="10" fillId="6" borderId="34" xfId="61" applyFill="1" applyBorder="1" applyAlignment="1">
      <alignment horizontal="center"/>
    </xf>
    <xf numFmtId="0" fontId="0" fillId="6" borderId="42" xfId="0" applyFill="1" applyBorder="1"/>
    <xf numFmtId="0" fontId="10" fillId="6" borderId="40" xfId="61" applyFill="1" applyBorder="1"/>
    <xf numFmtId="0" fontId="0" fillId="0" borderId="42" xfId="0" applyBorder="1" applyAlignment="1">
      <alignment horizontal="center"/>
    </xf>
    <xf numFmtId="0" fontId="2" fillId="6" borderId="42" xfId="63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6" borderId="42" xfId="63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10" fillId="6" borderId="50" xfId="6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2" fillId="6" borderId="61" xfId="62" applyFill="1" applyBorder="1" applyAlignment="1">
      <alignment horizontal="center"/>
    </xf>
    <xf numFmtId="0" fontId="8" fillId="5" borderId="42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/>
    </xf>
    <xf numFmtId="0" fontId="2" fillId="6" borderId="61" xfId="63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/>
    <xf numFmtId="0" fontId="0" fillId="0" borderId="66" xfId="0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0" fillId="0" borderId="63" xfId="0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10" fillId="2" borderId="68" xfId="61" applyBorder="1"/>
    <xf numFmtId="0" fontId="0" fillId="0" borderId="30" xfId="0" applyBorder="1"/>
    <xf numFmtId="0" fontId="0" fillId="0" borderId="73" xfId="0" applyBorder="1"/>
    <xf numFmtId="0" fontId="0" fillId="0" borderId="39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0" fillId="5" borderId="78" xfId="0" applyFill="1" applyBorder="1" applyAlignment="1">
      <alignment horizontal="center"/>
    </xf>
    <xf numFmtId="0" fontId="2" fillId="6" borderId="1" xfId="62" applyFill="1" applyBorder="1" applyAlignment="1">
      <alignment horizontal="center"/>
    </xf>
    <xf numFmtId="0" fontId="10" fillId="2" borderId="81" xfId="61" applyBorder="1" applyAlignment="1">
      <alignment horizontal="center"/>
    </xf>
    <xf numFmtId="0" fontId="10" fillId="2" borderId="82" xfId="61" applyBorder="1" applyAlignment="1">
      <alignment horizontal="center"/>
    </xf>
    <xf numFmtId="0" fontId="10" fillId="2" borderId="83" xfId="61" applyBorder="1" applyAlignment="1">
      <alignment horizontal="center"/>
    </xf>
    <xf numFmtId="1" fontId="10" fillId="2" borderId="82" xfId="61" applyNumberFormat="1" applyBorder="1" applyAlignment="1">
      <alignment horizontal="center"/>
    </xf>
    <xf numFmtId="0" fontId="10" fillId="6" borderId="81" xfId="61" applyFill="1" applyBorder="1" applyAlignment="1">
      <alignment horizontal="center"/>
    </xf>
    <xf numFmtId="0" fontId="10" fillId="6" borderId="82" xfId="61" applyFill="1" applyBorder="1" applyAlignment="1">
      <alignment horizontal="center"/>
    </xf>
    <xf numFmtId="0" fontId="10" fillId="6" borderId="83" xfId="61" applyFill="1" applyBorder="1"/>
    <xf numFmtId="0" fontId="0" fillId="6" borderId="1" xfId="0" applyFill="1" applyBorder="1"/>
    <xf numFmtId="2" fontId="3" fillId="0" borderId="1" xfId="0" applyNumberFormat="1" applyFont="1" applyBorder="1" applyAlignment="1">
      <alignment horizontal="center"/>
    </xf>
    <xf numFmtId="0" fontId="0" fillId="0" borderId="1" xfId="0" applyBorder="1"/>
    <xf numFmtId="1" fontId="3" fillId="0" borderId="21" xfId="0" applyNumberFormat="1" applyFont="1" applyBorder="1" applyAlignment="1">
      <alignment horizontal="center"/>
    </xf>
    <xf numFmtId="0" fontId="3" fillId="6" borderId="1" xfId="63" applyFont="1" applyFill="1" applyBorder="1" applyAlignment="1">
      <alignment horizontal="center"/>
    </xf>
    <xf numFmtId="0" fontId="2" fillId="6" borderId="1" xfId="63" applyFill="1" applyBorder="1" applyAlignment="1">
      <alignment horizontal="center"/>
    </xf>
    <xf numFmtId="0" fontId="10" fillId="2" borderId="83" xfId="61" applyBorder="1"/>
    <xf numFmtId="1" fontId="3" fillId="0" borderId="1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66" xfId="0" applyNumberFormat="1" applyFont="1" applyBorder="1" applyAlignment="1">
      <alignment horizontal="center"/>
    </xf>
    <xf numFmtId="0" fontId="3" fillId="5" borderId="67" xfId="0" applyFont="1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3" fillId="5" borderId="66" xfId="0" applyFont="1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7" borderId="61" xfId="62" applyFont="1" applyFill="1" applyBorder="1" applyAlignment="1">
      <alignment horizontal="center" vertical="center"/>
    </xf>
    <xf numFmtId="0" fontId="2" fillId="7" borderId="61" xfId="62" applyFill="1" applyBorder="1" applyAlignment="1"/>
    <xf numFmtId="0" fontId="14" fillId="8" borderId="9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3" fillId="9" borderId="94" xfId="0" applyFont="1" applyFill="1" applyBorder="1" applyAlignment="1">
      <alignment horizontal="center" vertical="center"/>
    </xf>
    <xf numFmtId="0" fontId="14" fillId="8" borderId="61" xfId="0" applyFont="1" applyFill="1" applyBorder="1" applyAlignment="1">
      <alignment horizontal="center" vertical="center"/>
    </xf>
    <xf numFmtId="0" fontId="3" fillId="9" borderId="9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3" fillId="0" borderId="74" xfId="0" applyNumberFormat="1" applyFont="1" applyBorder="1" applyAlignment="1">
      <alignment horizontal="center"/>
    </xf>
    <xf numFmtId="0" fontId="3" fillId="9" borderId="45" xfId="0" applyFont="1" applyFill="1" applyBorder="1" applyAlignment="1">
      <alignment horizontal="center" vertical="center"/>
    </xf>
    <xf numFmtId="0" fontId="3" fillId="7" borderId="55" xfId="63" applyFont="1" applyFill="1" applyBorder="1" applyAlignment="1">
      <alignment horizontal="center" vertical="center"/>
    </xf>
    <xf numFmtId="0" fontId="3" fillId="7" borderId="61" xfId="63" applyFont="1" applyFill="1" applyBorder="1" applyAlignment="1"/>
    <xf numFmtId="0" fontId="3" fillId="9" borderId="1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3" fillId="9" borderId="18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 wrapText="1"/>
    </xf>
    <xf numFmtId="0" fontId="19" fillId="5" borderId="61" xfId="0" applyFont="1" applyFill="1" applyBorder="1" applyAlignment="1">
      <alignment horizontal="center" vertical="center"/>
    </xf>
    <xf numFmtId="0" fontId="11" fillId="5" borderId="91" xfId="0" applyFont="1" applyFill="1" applyBorder="1" applyAlignment="1">
      <alignment horizontal="center" vertical="center"/>
    </xf>
    <xf numFmtId="0" fontId="0" fillId="5" borderId="9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7" borderId="93" xfId="0" applyFont="1" applyFill="1" applyBorder="1" applyAlignment="1">
      <alignment horizontal="center" vertical="center"/>
    </xf>
    <xf numFmtId="0" fontId="2" fillId="7" borderId="46" xfId="62" applyFill="1" applyBorder="1" applyAlignment="1"/>
    <xf numFmtId="0" fontId="2" fillId="7" borderId="60" xfId="62" applyFill="1" applyBorder="1" applyAlignment="1"/>
    <xf numFmtId="0" fontId="2" fillId="11" borderId="0" xfId="62" applyFill="1" applyBorder="1" applyAlignment="1"/>
    <xf numFmtId="0" fontId="0" fillId="5" borderId="97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3" fillId="10" borderId="94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5" borderId="9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10" borderId="99" xfId="0" applyFont="1" applyFill="1" applyBorder="1" applyAlignment="1">
      <alignment horizontal="center" vertical="center"/>
    </xf>
    <xf numFmtId="0" fontId="14" fillId="8" borderId="46" xfId="63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3" fillId="10" borderId="45" xfId="0" applyFont="1" applyFill="1" applyBorder="1" applyAlignment="1">
      <alignment horizontal="center" vertical="center"/>
    </xf>
    <xf numFmtId="0" fontId="3" fillId="7" borderId="61" xfId="63" applyFont="1" applyFill="1" applyBorder="1" applyAlignment="1">
      <alignment horizontal="center" vertical="center"/>
    </xf>
    <xf numFmtId="0" fontId="3" fillId="7" borderId="96" xfId="63" applyFont="1" applyFill="1" applyBorder="1" applyAlignment="1"/>
    <xf numFmtId="0" fontId="3" fillId="7" borderId="60" xfId="63" applyFont="1" applyFill="1" applyBorder="1" applyAlignment="1"/>
    <xf numFmtId="0" fontId="3" fillId="7" borderId="54" xfId="63" applyFont="1" applyFill="1" applyBorder="1" applyAlignment="1"/>
    <xf numFmtId="0" fontId="3" fillId="11" borderId="0" xfId="63" applyFont="1" applyFill="1" applyBorder="1" applyAlignment="1"/>
    <xf numFmtId="0" fontId="3" fillId="5" borderId="101" xfId="0" applyFont="1" applyFill="1" applyBorder="1" applyAlignment="1">
      <alignment horizontal="center"/>
    </xf>
    <xf numFmtId="0" fontId="0" fillId="5" borderId="102" xfId="0" applyFill="1" applyBorder="1" applyAlignment="1">
      <alignment horizontal="center"/>
    </xf>
    <xf numFmtId="0" fontId="3" fillId="5" borderId="102" xfId="0" applyFont="1" applyFill="1" applyBorder="1" applyAlignment="1">
      <alignment horizontal="center"/>
    </xf>
    <xf numFmtId="0" fontId="0" fillId="5" borderId="103" xfId="0" applyFill="1" applyBorder="1" applyAlignment="1">
      <alignment horizontal="center"/>
    </xf>
    <xf numFmtId="0" fontId="0" fillId="5" borderId="104" xfId="0" applyFill="1" applyBorder="1" applyAlignment="1">
      <alignment horizontal="center"/>
    </xf>
    <xf numFmtId="0" fontId="3" fillId="10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3" xfId="0" applyBorder="1" applyAlignment="1">
      <alignment horizontal="center"/>
    </xf>
    <xf numFmtId="0" fontId="3" fillId="0" borderId="103" xfId="0" applyFont="1" applyBorder="1" applyAlignment="1">
      <alignment horizontal="center"/>
    </xf>
    <xf numFmtId="1" fontId="3" fillId="0" borderId="103" xfId="0" applyNumberFormat="1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3" fillId="0" borderId="106" xfId="0" applyFont="1" applyBorder="1" applyAlignment="1">
      <alignment horizontal="center"/>
    </xf>
    <xf numFmtId="1" fontId="3" fillId="0" borderId="106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2" fillId="13" borderId="46" xfId="62" applyFill="1" applyBorder="1" applyAlignment="1"/>
    <xf numFmtId="0" fontId="2" fillId="13" borderId="60" xfId="62" applyFill="1" applyBorder="1" applyAlignment="1"/>
    <xf numFmtId="0" fontId="3" fillId="13" borderId="60" xfId="63" applyFont="1" applyFill="1" applyBorder="1" applyAlignment="1"/>
    <xf numFmtId="0" fontId="3" fillId="13" borderId="61" xfId="62" applyFont="1" applyFill="1" applyBorder="1" applyAlignment="1">
      <alignment horizontal="center" vertical="center"/>
    </xf>
    <xf numFmtId="0" fontId="2" fillId="13" borderId="61" xfId="62" applyFill="1" applyBorder="1" applyAlignment="1"/>
    <xf numFmtId="0" fontId="3" fillId="13" borderId="46" xfId="63" applyFont="1" applyFill="1" applyBorder="1" applyAlignment="1">
      <alignment horizontal="center" vertical="center"/>
    </xf>
    <xf numFmtId="0" fontId="3" fillId="13" borderId="46" xfId="63" applyFont="1" applyFill="1" applyBorder="1" applyAlignment="1"/>
    <xf numFmtId="0" fontId="3" fillId="13" borderId="61" xfId="63" applyFont="1" applyFill="1" applyBorder="1" applyAlignment="1"/>
    <xf numFmtId="0" fontId="3" fillId="13" borderId="119" xfId="63" applyFont="1" applyFill="1" applyBorder="1" applyAlignment="1"/>
    <xf numFmtId="0" fontId="3" fillId="13" borderId="120" xfId="63" applyFont="1" applyFill="1" applyBorder="1" applyAlignment="1"/>
    <xf numFmtId="0" fontId="3" fillId="14" borderId="108" xfId="0" applyFont="1" applyFill="1" applyBorder="1" applyAlignment="1">
      <alignment horizontal="center" vertical="center"/>
    </xf>
    <xf numFmtId="0" fontId="14" fillId="14" borderId="61" xfId="0" applyFont="1" applyFill="1" applyBorder="1" applyAlignment="1">
      <alignment horizontal="center" vertical="center"/>
    </xf>
    <xf numFmtId="0" fontId="14" fillId="14" borderId="93" xfId="0" applyFont="1" applyFill="1" applyBorder="1" applyAlignment="1">
      <alignment horizontal="center" vertical="center"/>
    </xf>
    <xf numFmtId="0" fontId="0" fillId="14" borderId="108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3" borderId="121" xfId="63" applyFont="1" applyFill="1" applyBorder="1" applyAlignment="1"/>
    <xf numFmtId="0" fontId="21" fillId="14" borderId="122" xfId="0" applyFont="1" applyFill="1" applyBorder="1" applyAlignment="1">
      <alignment horizontal="center"/>
    </xf>
    <xf numFmtId="0" fontId="22" fillId="14" borderId="122" xfId="0" applyFont="1" applyFill="1" applyBorder="1" applyAlignment="1">
      <alignment horizontal="center"/>
    </xf>
    <xf numFmtId="0" fontId="3" fillId="14" borderId="110" xfId="0" applyFont="1" applyFill="1" applyBorder="1" applyAlignment="1">
      <alignment horizontal="center" vertical="center"/>
    </xf>
    <xf numFmtId="0" fontId="21" fillId="14" borderId="132" xfId="0" applyFont="1" applyFill="1" applyBorder="1" applyAlignment="1">
      <alignment horizontal="center"/>
    </xf>
    <xf numFmtId="0" fontId="22" fillId="14" borderId="132" xfId="0" applyFont="1" applyFill="1" applyBorder="1" applyAlignment="1">
      <alignment horizontal="center"/>
    </xf>
    <xf numFmtId="0" fontId="19" fillId="14" borderId="49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1" fillId="14" borderId="134" xfId="0" applyFont="1" applyFill="1" applyBorder="1" applyAlignment="1">
      <alignment horizontal="center"/>
    </xf>
    <xf numFmtId="0" fontId="21" fillId="14" borderId="135" xfId="0" applyFont="1" applyFill="1" applyBorder="1" applyAlignment="1">
      <alignment horizontal="center"/>
    </xf>
    <xf numFmtId="0" fontId="3" fillId="13" borderId="138" xfId="0" applyFont="1" applyFill="1" applyBorder="1" applyAlignment="1">
      <alignment horizontal="center" vertical="center"/>
    </xf>
    <xf numFmtId="0" fontId="14" fillId="14" borderId="139" xfId="0" applyFont="1" applyFill="1" applyBorder="1" applyAlignment="1">
      <alignment horizontal="center" vertical="center"/>
    </xf>
    <xf numFmtId="0" fontId="14" fillId="14" borderId="139" xfId="63" applyFont="1" applyFill="1" applyBorder="1" applyAlignment="1">
      <alignment horizontal="center" vertical="center"/>
    </xf>
    <xf numFmtId="0" fontId="3" fillId="13" borderId="139" xfId="63" applyFont="1" applyFill="1" applyBorder="1" applyAlignment="1">
      <alignment horizontal="center" vertical="center"/>
    </xf>
    <xf numFmtId="0" fontId="14" fillId="14" borderId="140" xfId="0" applyFont="1" applyFill="1" applyBorder="1" applyAlignment="1">
      <alignment horizontal="center" vertical="center"/>
    </xf>
    <xf numFmtId="0" fontId="21" fillId="14" borderId="141" xfId="0" applyFont="1" applyFill="1" applyBorder="1" applyAlignment="1">
      <alignment horizontal="center"/>
    </xf>
    <xf numFmtId="0" fontId="21" fillId="14" borderId="142" xfId="0" applyFont="1" applyFill="1" applyBorder="1" applyAlignment="1">
      <alignment horizontal="center"/>
    </xf>
    <xf numFmtId="0" fontId="21" fillId="14" borderId="144" xfId="0" applyFont="1" applyFill="1" applyBorder="1" applyAlignment="1">
      <alignment horizontal="center"/>
    </xf>
    <xf numFmtId="0" fontId="22" fillId="14" borderId="145" xfId="0" applyFont="1" applyFill="1" applyBorder="1" applyAlignment="1">
      <alignment horizontal="center"/>
    </xf>
    <xf numFmtId="0" fontId="21" fillId="14" borderId="145" xfId="0" applyFont="1" applyFill="1" applyBorder="1" applyAlignment="1">
      <alignment horizontal="center"/>
    </xf>
    <xf numFmtId="0" fontId="21" fillId="14" borderId="146" xfId="0" applyFont="1" applyFill="1" applyBorder="1" applyAlignment="1">
      <alignment horizontal="center"/>
    </xf>
    <xf numFmtId="0" fontId="21" fillId="14" borderId="147" xfId="0" applyFont="1" applyFill="1" applyBorder="1" applyAlignment="1">
      <alignment horizontal="center"/>
    </xf>
    <xf numFmtId="0" fontId="22" fillId="14" borderId="148" xfId="0" applyFont="1" applyFill="1" applyBorder="1" applyAlignment="1">
      <alignment horizontal="center"/>
    </xf>
    <xf numFmtId="0" fontId="21" fillId="14" borderId="148" xfId="0" applyFont="1" applyFill="1" applyBorder="1" applyAlignment="1">
      <alignment horizontal="center"/>
    </xf>
    <xf numFmtId="0" fontId="21" fillId="14" borderId="149" xfId="0" applyFont="1" applyFill="1" applyBorder="1" applyAlignment="1">
      <alignment horizontal="center"/>
    </xf>
    <xf numFmtId="0" fontId="2" fillId="13" borderId="121" xfId="62" applyFill="1" applyBorder="1" applyAlignment="1"/>
    <xf numFmtId="0" fontId="2" fillId="13" borderId="119" xfId="62" applyFill="1" applyBorder="1" applyAlignment="1"/>
    <xf numFmtId="0" fontId="2" fillId="13" borderId="120" xfId="62" applyFill="1" applyBorder="1" applyAlignment="1"/>
    <xf numFmtId="0" fontId="22" fillId="13" borderId="46" xfId="0" applyFont="1" applyFill="1" applyBorder="1" applyAlignment="1">
      <alignment vertical="center"/>
    </xf>
    <xf numFmtId="0" fontId="22" fillId="13" borderId="49" xfId="0" applyFont="1" applyFill="1" applyBorder="1" applyAlignment="1">
      <alignment vertical="center"/>
    </xf>
    <xf numFmtId="0" fontId="21" fillId="13" borderId="110" xfId="0" applyFont="1" applyFill="1" applyBorder="1" applyAlignment="1">
      <alignment vertical="center"/>
    </xf>
    <xf numFmtId="0" fontId="21" fillId="13" borderId="1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0" fontId="0" fillId="0" borderId="161" xfId="0" applyBorder="1"/>
    <xf numFmtId="0" fontId="0" fillId="0" borderId="173" xfId="0" applyBorder="1"/>
    <xf numFmtId="0" fontId="3" fillId="16" borderId="21" xfId="0" applyFon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103" xfId="0" applyFill="1" applyBorder="1" applyAlignment="1">
      <alignment horizontal="center"/>
    </xf>
    <xf numFmtId="0" fontId="3" fillId="16" borderId="103" xfId="0" applyFont="1" applyFill="1" applyBorder="1" applyAlignment="1">
      <alignment horizontal="center"/>
    </xf>
    <xf numFmtId="1" fontId="3" fillId="16" borderId="21" xfId="0" applyNumberFormat="1" applyFont="1" applyFill="1" applyBorder="1" applyAlignment="1">
      <alignment horizontal="center"/>
    </xf>
    <xf numFmtId="0" fontId="3" fillId="16" borderId="53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6" borderId="25" xfId="0" applyFont="1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3" fillId="16" borderId="24" xfId="0" applyFont="1" applyFill="1" applyBorder="1" applyAlignment="1">
      <alignment horizontal="center"/>
    </xf>
    <xf numFmtId="1" fontId="3" fillId="16" borderId="103" xfId="0" applyNumberFormat="1" applyFont="1" applyFill="1" applyBorder="1" applyAlignment="1">
      <alignment horizontal="center"/>
    </xf>
    <xf numFmtId="1" fontId="3" fillId="16" borderId="11" xfId="0" applyNumberFormat="1" applyFont="1" applyFill="1" applyBorder="1" applyAlignment="1">
      <alignment horizontal="center"/>
    </xf>
    <xf numFmtId="1" fontId="3" fillId="16" borderId="24" xfId="0" applyNumberFormat="1" applyFont="1" applyFill="1" applyBorder="1" applyAlignment="1">
      <alignment horizontal="center"/>
    </xf>
    <xf numFmtId="0" fontId="18" fillId="12" borderId="0" xfId="0" applyFont="1" applyFill="1" applyBorder="1" applyAlignment="1">
      <alignment vertical="center" wrapText="1"/>
    </xf>
    <xf numFmtId="0" fontId="14" fillId="17" borderId="61" xfId="0" applyFont="1" applyFill="1" applyBorder="1" applyAlignment="1">
      <alignment horizontal="center" vertical="center"/>
    </xf>
    <xf numFmtId="0" fontId="14" fillId="17" borderId="115" xfId="0" applyFont="1" applyFill="1" applyBorder="1" applyAlignment="1">
      <alignment horizontal="center" vertical="center"/>
    </xf>
    <xf numFmtId="0" fontId="14" fillId="17" borderId="93" xfId="0" applyFont="1" applyFill="1" applyBorder="1" applyAlignment="1">
      <alignment horizontal="left" vertical="center"/>
    </xf>
    <xf numFmtId="0" fontId="14" fillId="17" borderId="61" xfId="0" applyFont="1" applyFill="1" applyBorder="1" applyAlignment="1">
      <alignment horizontal="left" vertical="center"/>
    </xf>
    <xf numFmtId="0" fontId="14" fillId="17" borderId="108" xfId="0" applyFont="1" applyFill="1" applyBorder="1" applyAlignment="1">
      <alignment horizontal="left" vertical="center"/>
    </xf>
    <xf numFmtId="0" fontId="3" fillId="17" borderId="61" xfId="0" applyFont="1" applyFill="1" applyBorder="1" applyAlignment="1">
      <alignment horizontal="center" vertical="center"/>
    </xf>
    <xf numFmtId="0" fontId="3" fillId="17" borderId="108" xfId="0" applyFont="1" applyFill="1" applyBorder="1" applyAlignment="1">
      <alignment horizontal="center" vertical="center"/>
    </xf>
    <xf numFmtId="0" fontId="3" fillId="17" borderId="170" xfId="0" applyFont="1" applyFill="1" applyBorder="1" applyAlignment="1">
      <alignment horizontal="center" vertical="center"/>
    </xf>
    <xf numFmtId="0" fontId="3" fillId="17" borderId="172" xfId="0" applyFont="1" applyFill="1" applyBorder="1" applyAlignment="1">
      <alignment horizontal="center" vertical="center"/>
    </xf>
    <xf numFmtId="0" fontId="14" fillId="17" borderId="139" xfId="0" applyFont="1" applyFill="1" applyBorder="1" applyAlignment="1">
      <alignment horizontal="left" vertical="center"/>
    </xf>
    <xf numFmtId="0" fontId="14" fillId="17" borderId="140" xfId="0" applyFont="1" applyFill="1" applyBorder="1" applyAlignment="1">
      <alignment horizontal="left" vertical="center"/>
    </xf>
    <xf numFmtId="0" fontId="3" fillId="17" borderId="46" xfId="0" applyFont="1" applyFill="1" applyBorder="1" applyAlignment="1">
      <alignment horizontal="center" vertical="center"/>
    </xf>
    <xf numFmtId="0" fontId="3" fillId="17" borderId="161" xfId="0" applyFont="1" applyFill="1" applyBorder="1" applyAlignment="1">
      <alignment horizontal="center" vertical="center"/>
    </xf>
    <xf numFmtId="0" fontId="3" fillId="17" borderId="121" xfId="0" applyFont="1" applyFill="1" applyBorder="1" applyAlignment="1">
      <alignment horizontal="center" vertical="center"/>
    </xf>
    <xf numFmtId="0" fontId="0" fillId="17" borderId="61" xfId="0" applyFill="1" applyBorder="1" applyAlignment="1">
      <alignment horizontal="center" vertical="center"/>
    </xf>
    <xf numFmtId="0" fontId="3" fillId="17" borderId="61" xfId="0" applyFont="1" applyFill="1" applyBorder="1" applyAlignment="1">
      <alignment horizontal="center" vertical="center" wrapText="1"/>
    </xf>
    <xf numFmtId="0" fontId="3" fillId="17" borderId="46" xfId="0" applyFont="1" applyFill="1" applyBorder="1" applyAlignment="1">
      <alignment horizontal="center" vertical="center" wrapText="1"/>
    </xf>
    <xf numFmtId="0" fontId="22" fillId="18" borderId="148" xfId="0" applyFont="1" applyFill="1" applyBorder="1" applyAlignment="1">
      <alignment horizontal="center"/>
    </xf>
    <xf numFmtId="0" fontId="21" fillId="18" borderId="149" xfId="0" applyFont="1" applyFill="1" applyBorder="1" applyAlignment="1">
      <alignment horizontal="center"/>
    </xf>
    <xf numFmtId="0" fontId="22" fillId="18" borderId="167" xfId="0" applyFont="1" applyFill="1" applyBorder="1" applyAlignment="1">
      <alignment horizontal="center"/>
    </xf>
    <xf numFmtId="0" fontId="21" fillId="18" borderId="168" xfId="0" applyFont="1" applyFill="1" applyBorder="1" applyAlignment="1">
      <alignment horizontal="center"/>
    </xf>
    <xf numFmtId="0" fontId="22" fillId="18" borderId="147" xfId="0" applyFont="1" applyFill="1" applyBorder="1" applyAlignment="1">
      <alignment horizontal="center"/>
    </xf>
    <xf numFmtId="0" fontId="3" fillId="18" borderId="167" xfId="0" applyFont="1" applyFill="1" applyBorder="1" applyAlignment="1">
      <alignment horizontal="center" vertical="center"/>
    </xf>
    <xf numFmtId="0" fontId="0" fillId="18" borderId="174" xfId="0" applyFill="1" applyBorder="1" applyAlignment="1">
      <alignment horizontal="center" vertical="center"/>
    </xf>
    <xf numFmtId="0" fontId="22" fillId="18" borderId="122" xfId="0" applyFont="1" applyFill="1" applyBorder="1" applyAlignment="1">
      <alignment horizontal="center"/>
    </xf>
    <xf numFmtId="0" fontId="21" fillId="18" borderId="141" xfId="0" applyFont="1" applyFill="1" applyBorder="1" applyAlignment="1">
      <alignment horizontal="center"/>
    </xf>
    <xf numFmtId="0" fontId="22" fillId="18" borderId="169" xfId="0" applyFont="1" applyFill="1" applyBorder="1" applyAlignment="1">
      <alignment horizontal="center"/>
    </xf>
    <xf numFmtId="0" fontId="21" fillId="18" borderId="170" xfId="0" applyFont="1" applyFill="1" applyBorder="1" applyAlignment="1">
      <alignment horizontal="center"/>
    </xf>
    <xf numFmtId="0" fontId="22" fillId="18" borderId="134" xfId="0" applyFont="1" applyFill="1" applyBorder="1" applyAlignment="1">
      <alignment horizontal="center"/>
    </xf>
    <xf numFmtId="0" fontId="3" fillId="18" borderId="169" xfId="0" applyFont="1" applyFill="1" applyBorder="1" applyAlignment="1">
      <alignment horizontal="center" vertical="center"/>
    </xf>
    <xf numFmtId="0" fontId="0" fillId="18" borderId="141" xfId="0" applyFill="1" applyBorder="1" applyAlignment="1">
      <alignment horizontal="center" vertical="center"/>
    </xf>
    <xf numFmtId="0" fontId="22" fillId="18" borderId="132" xfId="0" applyFont="1" applyFill="1" applyBorder="1" applyAlignment="1">
      <alignment horizontal="center"/>
    </xf>
    <xf numFmtId="0" fontId="21" fillId="18" borderId="142" xfId="0" applyFont="1" applyFill="1" applyBorder="1" applyAlignment="1">
      <alignment horizontal="center"/>
    </xf>
    <xf numFmtId="0" fontId="22" fillId="18" borderId="171" xfId="0" applyFont="1" applyFill="1" applyBorder="1" applyAlignment="1">
      <alignment horizontal="center"/>
    </xf>
    <xf numFmtId="0" fontId="21" fillId="18" borderId="172" xfId="0" applyFont="1" applyFill="1" applyBorder="1" applyAlignment="1">
      <alignment horizontal="center"/>
    </xf>
    <xf numFmtId="0" fontId="22" fillId="18" borderId="135" xfId="0" applyFont="1" applyFill="1" applyBorder="1" applyAlignment="1">
      <alignment horizontal="center"/>
    </xf>
    <xf numFmtId="0" fontId="3" fillId="18" borderId="171" xfId="0" applyFont="1" applyFill="1" applyBorder="1" applyAlignment="1">
      <alignment horizontal="center" vertical="center"/>
    </xf>
    <xf numFmtId="0" fontId="0" fillId="18" borderId="142" xfId="0" applyFill="1" applyBorder="1" applyAlignment="1">
      <alignment horizontal="center" vertical="center"/>
    </xf>
    <xf numFmtId="0" fontId="0" fillId="12" borderId="3" xfId="0" applyFill="1" applyBorder="1"/>
    <xf numFmtId="0" fontId="0" fillId="12" borderId="4" xfId="0" applyFill="1" applyBorder="1"/>
    <xf numFmtId="0" fontId="0" fillId="12" borderId="5" xfId="0" applyFill="1" applyBorder="1"/>
    <xf numFmtId="0" fontId="3" fillId="12" borderId="0" xfId="0" applyFont="1" applyFill="1" applyBorder="1" applyAlignment="1">
      <alignment vertical="center"/>
    </xf>
    <xf numFmtId="0" fontId="3" fillId="12" borderId="178" xfId="0" applyFont="1" applyFill="1" applyBorder="1" applyAlignment="1">
      <alignment vertical="center"/>
    </xf>
    <xf numFmtId="0" fontId="17" fillId="12" borderId="123" xfId="0" applyFont="1" applyFill="1" applyBorder="1" applyAlignment="1">
      <alignment vertical="center"/>
    </xf>
    <xf numFmtId="0" fontId="3" fillId="17" borderId="181" xfId="0" applyFont="1" applyFill="1" applyBorder="1" applyAlignment="1">
      <alignment horizontal="center" vertical="center"/>
    </xf>
    <xf numFmtId="0" fontId="3" fillId="17" borderId="182" xfId="0" applyFont="1" applyFill="1" applyBorder="1" applyAlignment="1">
      <alignment horizontal="center" vertical="center"/>
    </xf>
    <xf numFmtId="0" fontId="3" fillId="17" borderId="183" xfId="0" applyFont="1" applyFill="1" applyBorder="1" applyAlignment="1">
      <alignment horizontal="center" vertical="center"/>
    </xf>
    <xf numFmtId="0" fontId="3" fillId="18" borderId="176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0" xfId="0" applyFont="1" applyFill="1" applyBorder="1" applyAlignment="1">
      <alignment horizontal="center" vertical="center"/>
    </xf>
    <xf numFmtId="0" fontId="3" fillId="18" borderId="177" xfId="0" applyFont="1" applyFill="1" applyBorder="1" applyAlignment="1">
      <alignment horizontal="center" vertical="center"/>
    </xf>
    <xf numFmtId="0" fontId="3" fillId="18" borderId="107" xfId="0" applyFont="1" applyFill="1" applyBorder="1" applyAlignment="1">
      <alignment horizontal="center" vertical="center"/>
    </xf>
    <xf numFmtId="0" fontId="0" fillId="18" borderId="175" xfId="0" applyFill="1" applyBorder="1" applyAlignment="1">
      <alignment horizontal="center" vertical="center"/>
    </xf>
    <xf numFmtId="0" fontId="3" fillId="16" borderId="175" xfId="0" applyFont="1" applyFill="1" applyBorder="1" applyAlignment="1">
      <alignment horizontal="center" vertical="center"/>
    </xf>
    <xf numFmtId="0" fontId="3" fillId="16" borderId="184" xfId="0" applyFont="1" applyFill="1" applyBorder="1" applyAlignment="1">
      <alignment horizontal="center" vertical="center"/>
    </xf>
    <xf numFmtId="0" fontId="0" fillId="18" borderId="98" xfId="0" applyFill="1" applyBorder="1" applyAlignment="1">
      <alignment horizontal="center" vertical="center"/>
    </xf>
    <xf numFmtId="0" fontId="3" fillId="16" borderId="97" xfId="0" applyFont="1" applyFill="1" applyBorder="1" applyAlignment="1">
      <alignment horizontal="center" vertical="center"/>
    </xf>
    <xf numFmtId="0" fontId="3" fillId="16" borderId="185" xfId="0" applyFont="1" applyFill="1" applyBorder="1" applyAlignment="1">
      <alignment horizontal="center" vertical="center"/>
    </xf>
    <xf numFmtId="0" fontId="0" fillId="18" borderId="105" xfId="0" applyFill="1" applyBorder="1" applyAlignment="1">
      <alignment horizontal="center" vertical="center"/>
    </xf>
    <xf numFmtId="0" fontId="14" fillId="17" borderId="56" xfId="0" applyFont="1" applyFill="1" applyBorder="1" applyAlignment="1">
      <alignment horizontal="center" vertical="center"/>
    </xf>
    <xf numFmtId="0" fontId="14" fillId="17" borderId="58" xfId="0" applyFont="1" applyFill="1" applyBorder="1" applyAlignment="1">
      <alignment horizontal="center" vertical="center"/>
    </xf>
    <xf numFmtId="0" fontId="14" fillId="17" borderId="163" xfId="0" applyFont="1" applyFill="1" applyBorder="1" applyAlignment="1">
      <alignment horizontal="center" vertical="center"/>
    </xf>
    <xf numFmtId="0" fontId="1" fillId="17" borderId="164" xfId="0" applyFont="1" applyFill="1" applyBorder="1" applyAlignment="1">
      <alignment horizontal="center" vertical="center"/>
    </xf>
    <xf numFmtId="0" fontId="14" fillId="17" borderId="165" xfId="0" applyFont="1" applyFill="1" applyBorder="1" applyAlignment="1">
      <alignment horizontal="center" vertical="center"/>
    </xf>
    <xf numFmtId="0" fontId="14" fillId="17" borderId="166" xfId="0" applyFont="1" applyFill="1" applyBorder="1" applyAlignment="1">
      <alignment horizontal="center" vertical="center"/>
    </xf>
    <xf numFmtId="0" fontId="14" fillId="17" borderId="46" xfId="0" applyFont="1" applyFill="1" applyBorder="1" applyAlignment="1">
      <alignment horizontal="center" vertical="center"/>
    </xf>
    <xf numFmtId="0" fontId="14" fillId="17" borderId="49" xfId="0" applyFont="1" applyFill="1" applyBorder="1" applyAlignment="1">
      <alignment horizontal="center" vertical="center"/>
    </xf>
    <xf numFmtId="0" fontId="17" fillId="15" borderId="46" xfId="0" applyFont="1" applyFill="1" applyBorder="1" applyAlignment="1">
      <alignment horizontal="center" vertical="center"/>
    </xf>
    <xf numFmtId="0" fontId="17" fillId="15" borderId="115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7" fillId="15" borderId="162" xfId="0" applyFont="1" applyFill="1" applyBorder="1" applyAlignment="1">
      <alignment horizontal="center" vertical="center" wrapText="1"/>
    </xf>
    <xf numFmtId="0" fontId="17" fillId="15" borderId="124" xfId="0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15" borderId="126" xfId="0" applyFont="1" applyFill="1" applyBorder="1" applyAlignment="1">
      <alignment horizontal="center" vertical="center" wrapText="1"/>
    </xf>
    <xf numFmtId="0" fontId="17" fillId="15" borderId="179" xfId="0" applyFont="1" applyFill="1" applyBorder="1" applyAlignment="1">
      <alignment horizontal="center" vertical="center" wrapText="1"/>
    </xf>
    <xf numFmtId="0" fontId="17" fillId="15" borderId="180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/>
    </xf>
    <xf numFmtId="0" fontId="7" fillId="15" borderId="60" xfId="0" applyFont="1" applyFill="1" applyBorder="1" applyAlignment="1">
      <alignment horizontal="center" vertical="center"/>
    </xf>
    <xf numFmtId="0" fontId="7" fillId="15" borderId="54" xfId="0" applyFont="1" applyFill="1" applyBorder="1" applyAlignment="1">
      <alignment horizontal="center" vertical="center"/>
    </xf>
    <xf numFmtId="0" fontId="18" fillId="15" borderId="108" xfId="0" applyFont="1" applyFill="1" applyBorder="1" applyAlignment="1">
      <alignment horizontal="center" vertical="center"/>
    </xf>
    <xf numFmtId="0" fontId="18" fillId="15" borderId="92" xfId="0" applyFont="1" applyFill="1" applyBorder="1" applyAlignment="1">
      <alignment horizontal="center" vertical="center"/>
    </xf>
    <xf numFmtId="0" fontId="18" fillId="15" borderId="93" xfId="0" applyFont="1" applyFill="1" applyBorder="1" applyAlignment="1">
      <alignment horizontal="center" vertical="center"/>
    </xf>
    <xf numFmtId="0" fontId="15" fillId="15" borderId="60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 vertical="center"/>
    </xf>
    <xf numFmtId="0" fontId="18" fillId="15" borderId="108" xfId="0" applyFont="1" applyFill="1" applyBorder="1" applyAlignment="1">
      <alignment horizontal="center" vertical="center" wrapText="1"/>
    </xf>
    <xf numFmtId="0" fontId="18" fillId="15" borderId="92" xfId="0" applyFont="1" applyFill="1" applyBorder="1" applyAlignment="1">
      <alignment horizontal="center" vertical="center" wrapText="1"/>
    </xf>
    <xf numFmtId="0" fontId="14" fillId="17" borderId="41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/>
    </xf>
    <xf numFmtId="0" fontId="14" fillId="17" borderId="54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/>
    </xf>
    <xf numFmtId="0" fontId="18" fillId="15" borderId="123" xfId="0" applyFont="1" applyFill="1" applyBorder="1" applyAlignment="1">
      <alignment horizontal="center" vertical="center"/>
    </xf>
    <xf numFmtId="0" fontId="18" fillId="15" borderId="137" xfId="0" applyFont="1" applyFill="1" applyBorder="1" applyAlignment="1">
      <alignment horizontal="center" vertical="center"/>
    </xf>
    <xf numFmtId="0" fontId="18" fillId="15" borderId="143" xfId="0" applyFont="1" applyFill="1" applyBorder="1" applyAlignment="1">
      <alignment horizontal="center" vertical="center"/>
    </xf>
    <xf numFmtId="0" fontId="3" fillId="17" borderId="169" xfId="0" applyFont="1" applyFill="1" applyBorder="1" applyAlignment="1">
      <alignment horizontal="left" vertical="center"/>
    </xf>
    <xf numFmtId="0" fontId="3" fillId="17" borderId="122" xfId="0" applyFont="1" applyFill="1" applyBorder="1" applyAlignment="1">
      <alignment horizontal="left" vertical="center"/>
    </xf>
    <xf numFmtId="0" fontId="3" fillId="17" borderId="171" xfId="0" applyFont="1" applyFill="1" applyBorder="1" applyAlignment="1">
      <alignment horizontal="left" vertical="center"/>
    </xf>
    <xf numFmtId="0" fontId="3" fillId="17" borderId="132" xfId="0" applyFont="1" applyFill="1" applyBorder="1" applyAlignment="1">
      <alignment horizontal="left" vertical="center"/>
    </xf>
    <xf numFmtId="0" fontId="14" fillId="17" borderId="115" xfId="0" applyFont="1" applyFill="1" applyBorder="1" applyAlignment="1">
      <alignment horizontal="center" vertical="center"/>
    </xf>
    <xf numFmtId="0" fontId="18" fillId="15" borderId="136" xfId="0" applyFont="1" applyFill="1" applyBorder="1" applyAlignment="1">
      <alignment horizontal="center" vertical="center" wrapText="1"/>
    </xf>
    <xf numFmtId="0" fontId="18" fillId="15" borderId="138" xfId="0" applyFont="1" applyFill="1" applyBorder="1" applyAlignment="1">
      <alignment horizontal="center" vertical="center" wrapText="1"/>
    </xf>
    <xf numFmtId="0" fontId="14" fillId="14" borderId="60" xfId="0" applyFont="1" applyFill="1" applyBorder="1" applyAlignment="1">
      <alignment horizontal="center" vertical="center"/>
    </xf>
    <xf numFmtId="0" fontId="14" fillId="14" borderId="46" xfId="0" applyFont="1" applyFill="1" applyBorder="1" applyAlignment="1">
      <alignment horizontal="center" vertical="center"/>
    </xf>
    <xf numFmtId="0" fontId="14" fillId="14" borderId="54" xfId="0" applyFont="1" applyFill="1" applyBorder="1" applyAlignment="1">
      <alignment horizontal="center" vertical="center"/>
    </xf>
    <xf numFmtId="0" fontId="18" fillId="13" borderId="108" xfId="0" applyFont="1" applyFill="1" applyBorder="1" applyAlignment="1">
      <alignment horizontal="center" vertical="center"/>
    </xf>
    <xf numFmtId="0" fontId="18" fillId="13" borderId="92" xfId="0" applyFont="1" applyFill="1" applyBorder="1" applyAlignment="1">
      <alignment horizontal="center" vertical="center"/>
    </xf>
    <xf numFmtId="0" fontId="18" fillId="13" borderId="108" xfId="0" applyFont="1" applyFill="1" applyBorder="1" applyAlignment="1">
      <alignment horizontal="center" vertical="center" wrapText="1"/>
    </xf>
    <xf numFmtId="0" fontId="18" fillId="13" borderId="92" xfId="0" applyFont="1" applyFill="1" applyBorder="1" applyAlignment="1">
      <alignment horizontal="center" vertical="center" wrapText="1"/>
    </xf>
    <xf numFmtId="0" fontId="14" fillId="14" borderId="41" xfId="0" applyFont="1" applyFill="1" applyBorder="1" applyAlignment="1">
      <alignment horizontal="center" vertical="center"/>
    </xf>
    <xf numFmtId="0" fontId="14" fillId="14" borderId="16" xfId="0" applyFont="1" applyFill="1" applyBorder="1" applyAlignment="1">
      <alignment horizontal="center" vertical="center"/>
    </xf>
    <xf numFmtId="0" fontId="20" fillId="12" borderId="152" xfId="0" applyFont="1" applyFill="1" applyBorder="1" applyAlignment="1">
      <alignment horizontal="center" vertical="center"/>
    </xf>
    <xf numFmtId="0" fontId="20" fillId="12" borderId="114" xfId="0" applyFont="1" applyFill="1" applyBorder="1" applyAlignment="1">
      <alignment horizontal="center" vertical="center"/>
    </xf>
    <xf numFmtId="0" fontId="18" fillId="13" borderId="136" xfId="0" applyFont="1" applyFill="1" applyBorder="1" applyAlignment="1">
      <alignment horizontal="center" vertical="center"/>
    </xf>
    <xf numFmtId="0" fontId="18" fillId="13" borderId="137" xfId="0" applyFont="1" applyFill="1" applyBorder="1" applyAlignment="1">
      <alignment horizontal="center" vertical="center"/>
    </xf>
    <xf numFmtId="0" fontId="18" fillId="13" borderId="138" xfId="0" applyFont="1" applyFill="1" applyBorder="1" applyAlignment="1">
      <alignment horizontal="center" vertical="center"/>
    </xf>
    <xf numFmtId="0" fontId="17" fillId="13" borderId="127" xfId="0" applyFont="1" applyFill="1" applyBorder="1" applyAlignment="1">
      <alignment horizontal="center" vertical="center"/>
    </xf>
    <xf numFmtId="0" fontId="24" fillId="13" borderId="110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111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0" fontId="24" fillId="13" borderId="56" xfId="0" applyFont="1" applyFill="1" applyBorder="1" applyAlignment="1">
      <alignment horizontal="center" vertical="center"/>
    </xf>
    <xf numFmtId="0" fontId="24" fillId="13" borderId="57" xfId="0" applyFont="1" applyFill="1" applyBorder="1" applyAlignment="1">
      <alignment horizontal="center" vertical="center"/>
    </xf>
    <xf numFmtId="0" fontId="24" fillId="13" borderId="58" xfId="0" applyFont="1" applyFill="1" applyBorder="1" applyAlignment="1">
      <alignment horizontal="center" vertical="center"/>
    </xf>
    <xf numFmtId="0" fontId="14" fillId="14" borderId="49" xfId="0" applyFont="1" applyFill="1" applyBorder="1" applyAlignment="1">
      <alignment horizontal="center" vertical="center"/>
    </xf>
    <xf numFmtId="0" fontId="14" fillId="14" borderId="96" xfId="0" applyFont="1" applyFill="1" applyBorder="1" applyAlignment="1">
      <alignment horizontal="center" vertical="center"/>
    </xf>
    <xf numFmtId="0" fontId="14" fillId="14" borderId="113" xfId="0" applyFont="1" applyFill="1" applyBorder="1" applyAlignment="1">
      <alignment horizontal="center" vertical="center"/>
    </xf>
    <xf numFmtId="0" fontId="3" fillId="14" borderId="130" xfId="0" applyFont="1" applyFill="1" applyBorder="1" applyAlignment="1">
      <alignment horizontal="center" vertical="center"/>
    </xf>
    <xf numFmtId="0" fontId="3" fillId="14" borderId="129" xfId="0" applyFont="1" applyFill="1" applyBorder="1" applyAlignment="1">
      <alignment horizontal="center" vertical="center"/>
    </xf>
    <xf numFmtId="0" fontId="20" fillId="12" borderId="158" xfId="0" applyFont="1" applyFill="1" applyBorder="1" applyAlignment="1">
      <alignment horizontal="center" vertical="center"/>
    </xf>
    <xf numFmtId="0" fontId="20" fillId="12" borderId="159" xfId="0" applyFont="1" applyFill="1" applyBorder="1" applyAlignment="1">
      <alignment horizontal="center" vertical="center"/>
    </xf>
    <xf numFmtId="0" fontId="23" fillId="13" borderId="96" xfId="63" applyFont="1" applyFill="1" applyBorder="1" applyAlignment="1">
      <alignment horizontal="center" vertical="center"/>
    </xf>
    <xf numFmtId="0" fontId="23" fillId="13" borderId="112" xfId="63" applyFont="1" applyFill="1" applyBorder="1" applyAlignment="1">
      <alignment horizontal="center" vertical="center"/>
    </xf>
    <xf numFmtId="0" fontId="23" fillId="13" borderId="113" xfId="63" applyFont="1" applyFill="1" applyBorder="1" applyAlignment="1">
      <alignment horizontal="center" vertical="center"/>
    </xf>
    <xf numFmtId="0" fontId="20" fillId="12" borderId="156" xfId="0" applyFont="1" applyFill="1" applyBorder="1" applyAlignment="1">
      <alignment horizontal="center" vertical="center"/>
    </xf>
    <xf numFmtId="0" fontId="20" fillId="12" borderId="118" xfId="0" applyFont="1" applyFill="1" applyBorder="1" applyAlignment="1">
      <alignment horizontal="center" vertical="center"/>
    </xf>
    <xf numFmtId="0" fontId="17" fillId="13" borderId="46" xfId="0" applyFont="1" applyFill="1" applyBorder="1" applyAlignment="1">
      <alignment horizontal="center" vertical="center"/>
    </xf>
    <xf numFmtId="0" fontId="15" fillId="13" borderId="60" xfId="0" applyFont="1" applyFill="1" applyBorder="1" applyAlignment="1">
      <alignment horizontal="center" vertical="center"/>
    </xf>
    <xf numFmtId="0" fontId="15" fillId="13" borderId="54" xfId="0" applyFont="1" applyFill="1" applyBorder="1" applyAlignment="1">
      <alignment horizontal="center" vertical="center"/>
    </xf>
    <xf numFmtId="0" fontId="20" fillId="12" borderId="153" xfId="0" applyFont="1" applyFill="1" applyBorder="1" applyAlignment="1">
      <alignment horizontal="center" vertical="center"/>
    </xf>
    <xf numFmtId="0" fontId="20" fillId="12" borderId="117" xfId="0" applyFont="1" applyFill="1" applyBorder="1" applyAlignment="1">
      <alignment horizontal="center" vertical="center"/>
    </xf>
    <xf numFmtId="0" fontId="20" fillId="12" borderId="155" xfId="0" applyFont="1" applyFill="1" applyBorder="1" applyAlignment="1">
      <alignment horizontal="center" vertical="center"/>
    </xf>
    <xf numFmtId="0" fontId="20" fillId="12" borderId="157" xfId="0" applyFont="1" applyFill="1" applyBorder="1" applyAlignment="1">
      <alignment horizontal="center" vertical="center"/>
    </xf>
    <xf numFmtId="0" fontId="20" fillId="12" borderId="160" xfId="0" applyFont="1" applyFill="1" applyBorder="1" applyAlignment="1">
      <alignment horizontal="center" vertical="center"/>
    </xf>
    <xf numFmtId="0" fontId="18" fillId="13" borderId="123" xfId="0" applyFont="1" applyFill="1" applyBorder="1" applyAlignment="1">
      <alignment horizontal="center" vertical="center" wrapText="1"/>
    </xf>
    <xf numFmtId="0" fontId="18" fillId="13" borderId="124" xfId="0" applyFont="1" applyFill="1" applyBorder="1" applyAlignment="1">
      <alignment horizontal="center" vertical="center" wrapText="1"/>
    </xf>
    <xf numFmtId="0" fontId="18" fillId="13" borderId="125" xfId="0" applyFont="1" applyFill="1" applyBorder="1" applyAlignment="1">
      <alignment horizontal="center" vertical="center" wrapText="1"/>
    </xf>
    <xf numFmtId="0" fontId="18" fillId="13" borderId="126" xfId="0" applyFont="1" applyFill="1" applyBorder="1" applyAlignment="1">
      <alignment horizontal="center" vertical="center" wrapText="1"/>
    </xf>
    <xf numFmtId="0" fontId="18" fillId="13" borderId="143" xfId="0" applyFont="1" applyFill="1" applyBorder="1" applyAlignment="1">
      <alignment horizontal="center" vertical="center" wrapText="1"/>
    </xf>
    <xf numFmtId="0" fontId="18" fillId="13" borderId="128" xfId="0" applyFont="1" applyFill="1" applyBorder="1" applyAlignment="1">
      <alignment horizontal="center" vertical="center" wrapText="1"/>
    </xf>
    <xf numFmtId="0" fontId="2" fillId="13" borderId="130" xfId="62" applyFill="1" applyBorder="1" applyAlignment="1">
      <alignment horizontal="center"/>
    </xf>
    <xf numFmtId="0" fontId="2" fillId="13" borderId="129" xfId="62" applyFill="1" applyBorder="1" applyAlignment="1">
      <alignment horizontal="center"/>
    </xf>
    <xf numFmtId="0" fontId="7" fillId="13" borderId="46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7" fillId="13" borderId="54" xfId="0" applyFont="1" applyFill="1" applyBorder="1" applyAlignment="1">
      <alignment horizontal="center" vertical="center"/>
    </xf>
    <xf numFmtId="0" fontId="20" fillId="12" borderId="154" xfId="63" applyFont="1" applyFill="1" applyBorder="1" applyAlignment="1">
      <alignment horizontal="center" vertical="center"/>
    </xf>
    <xf numFmtId="0" fontId="20" fillId="12" borderId="117" xfId="63" applyFont="1" applyFill="1" applyBorder="1" applyAlignment="1">
      <alignment horizontal="center" vertical="center"/>
    </xf>
    <xf numFmtId="0" fontId="14" fillId="14" borderId="115" xfId="0" applyFont="1" applyFill="1" applyBorder="1" applyAlignment="1">
      <alignment horizontal="center" vertical="center"/>
    </xf>
    <xf numFmtId="0" fontId="23" fillId="13" borderId="116" xfId="0" applyFont="1" applyFill="1" applyBorder="1" applyAlignment="1">
      <alignment horizontal="center" vertical="center"/>
    </xf>
    <xf numFmtId="0" fontId="23" fillId="13" borderId="150" xfId="0" applyFont="1" applyFill="1" applyBorder="1" applyAlignment="1">
      <alignment horizontal="center" vertical="center"/>
    </xf>
    <xf numFmtId="0" fontId="23" fillId="13" borderId="151" xfId="0" applyFont="1" applyFill="1" applyBorder="1" applyAlignment="1">
      <alignment horizontal="center" vertical="center"/>
    </xf>
    <xf numFmtId="0" fontId="24" fillId="13" borderId="110" xfId="0" applyFont="1" applyFill="1" applyBorder="1" applyAlignment="1">
      <alignment horizontal="center" vertical="center" wrapText="1"/>
    </xf>
    <xf numFmtId="0" fontId="24" fillId="13" borderId="111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3" borderId="56" xfId="0" applyFont="1" applyFill="1" applyBorder="1" applyAlignment="1">
      <alignment horizontal="center" vertical="center" wrapText="1"/>
    </xf>
    <xf numFmtId="0" fontId="24" fillId="13" borderId="58" xfId="0" applyFont="1" applyFill="1" applyBorder="1" applyAlignment="1">
      <alignment horizontal="center" vertical="center" wrapText="1"/>
    </xf>
    <xf numFmtId="0" fontId="3" fillId="14" borderId="131" xfId="0" applyFont="1" applyFill="1" applyBorder="1" applyAlignment="1">
      <alignment horizontal="center" vertical="center"/>
    </xf>
    <xf numFmtId="0" fontId="3" fillId="14" borderId="133" xfId="0" applyFont="1" applyFill="1" applyBorder="1" applyAlignment="1">
      <alignment horizontal="center" vertical="center"/>
    </xf>
    <xf numFmtId="0" fontId="3" fillId="13" borderId="130" xfId="63" applyFont="1" applyFill="1" applyBorder="1" applyAlignment="1">
      <alignment horizontal="center"/>
    </xf>
    <xf numFmtId="0" fontId="3" fillId="13" borderId="129" xfId="63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3" fillId="8" borderId="91" xfId="0" applyFont="1" applyFill="1" applyBorder="1" applyAlignment="1">
      <alignment horizontal="center" vertical="center"/>
    </xf>
    <xf numFmtId="0" fontId="3" fillId="8" borderId="92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5" fillId="7" borderId="60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16" fillId="9" borderId="91" xfId="0" applyFont="1" applyFill="1" applyBorder="1" applyAlignment="1">
      <alignment horizontal="center" vertical="center" wrapText="1"/>
    </xf>
    <xf numFmtId="0" fontId="16" fillId="9" borderId="92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" fillId="7" borderId="55" xfId="62" applyFill="1" applyBorder="1" applyAlignment="1">
      <alignment horizontal="center"/>
    </xf>
    <xf numFmtId="0" fontId="2" fillId="7" borderId="60" xfId="62" applyFill="1" applyBorder="1" applyAlignment="1">
      <alignment horizontal="center"/>
    </xf>
    <xf numFmtId="0" fontId="3" fillId="7" borderId="55" xfId="63" applyFont="1" applyFill="1" applyBorder="1" applyAlignment="1">
      <alignment horizontal="center"/>
    </xf>
    <xf numFmtId="0" fontId="3" fillId="7" borderId="60" xfId="63" applyFont="1" applyFill="1" applyBorder="1" applyAlignment="1">
      <alignment horizontal="center"/>
    </xf>
    <xf numFmtId="0" fontId="3" fillId="8" borderId="93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6" fillId="10" borderId="91" xfId="0" applyFont="1" applyFill="1" applyBorder="1" applyAlignment="1">
      <alignment horizontal="center" vertical="center" wrapText="1"/>
    </xf>
    <xf numFmtId="0" fontId="16" fillId="10" borderId="92" xfId="0" applyFont="1" applyFill="1" applyBorder="1" applyAlignment="1">
      <alignment horizontal="center" vertical="center" wrapText="1"/>
    </xf>
    <xf numFmtId="0" fontId="16" fillId="10" borderId="9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58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4" fillId="5" borderId="96" xfId="0" applyFont="1" applyFill="1" applyBorder="1" applyAlignment="1">
      <alignment horizontal="center" vertical="center"/>
    </xf>
    <xf numFmtId="0" fontId="14" fillId="5" borderId="78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3" fillId="7" borderId="96" xfId="0" applyFont="1" applyFill="1" applyBorder="1" applyAlignment="1">
      <alignment horizontal="center" vertical="center"/>
    </xf>
    <xf numFmtId="0" fontId="3" fillId="7" borderId="76" xfId="0" applyFont="1" applyFill="1" applyBorder="1" applyAlignment="1">
      <alignment horizontal="center" vertical="center"/>
    </xf>
    <xf numFmtId="0" fontId="3" fillId="7" borderId="78" xfId="0" applyFont="1" applyFill="1" applyBorder="1" applyAlignment="1">
      <alignment horizontal="center" vertical="center"/>
    </xf>
    <xf numFmtId="0" fontId="0" fillId="12" borderId="46" xfId="0" applyFill="1" applyBorder="1" applyAlignment="1">
      <alignment horizontal="center"/>
    </xf>
    <xf numFmtId="0" fontId="0" fillId="12" borderId="54" xfId="0" applyFill="1" applyBorder="1" applyAlignment="1">
      <alignment horizontal="center"/>
    </xf>
    <xf numFmtId="0" fontId="14" fillId="8" borderId="97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14" fillId="8" borderId="98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8" borderId="100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14" fillId="8" borderId="36" xfId="63" applyFont="1" applyFill="1" applyBorder="1" applyAlignment="1">
      <alignment horizontal="center" vertical="center"/>
    </xf>
    <xf numFmtId="0" fontId="14" fillId="8" borderId="24" xfId="63" applyFont="1" applyFill="1" applyBorder="1" applyAlignment="1">
      <alignment horizontal="center" vertical="center"/>
    </xf>
    <xf numFmtId="0" fontId="14" fillId="8" borderId="30" xfId="63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96" xfId="63" applyFont="1" applyFill="1" applyBorder="1" applyAlignment="1">
      <alignment horizontal="center" vertical="center"/>
    </xf>
    <xf numFmtId="0" fontId="3" fillId="7" borderId="76" xfId="63" applyFont="1" applyFill="1" applyBorder="1" applyAlignment="1">
      <alignment horizontal="center" vertical="center"/>
    </xf>
    <xf numFmtId="0" fontId="3" fillId="7" borderId="78" xfId="63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14" fillId="8" borderId="105" xfId="0" applyFont="1" applyFill="1" applyBorder="1" applyAlignment="1">
      <alignment horizontal="center" vertical="center"/>
    </xf>
    <xf numFmtId="0" fontId="14" fillId="8" borderId="106" xfId="0" applyFont="1" applyFill="1" applyBorder="1" applyAlignment="1">
      <alignment horizontal="center" vertical="center"/>
    </xf>
    <xf numFmtId="0" fontId="14" fillId="8" borderId="107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6" borderId="46" xfId="63" applyFill="1" applyBorder="1" applyAlignment="1">
      <alignment horizontal="center"/>
    </xf>
    <xf numFmtId="0" fontId="2" fillId="6" borderId="85" xfId="63" applyFill="1" applyBorder="1" applyAlignment="1">
      <alignment horizontal="center"/>
    </xf>
    <xf numFmtId="0" fontId="2" fillId="6" borderId="86" xfId="63" applyFill="1" applyBorder="1" applyAlignment="1">
      <alignment horizontal="center"/>
    </xf>
    <xf numFmtId="0" fontId="2" fillId="6" borderId="87" xfId="63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6" borderId="79" xfId="62" applyFont="1" applyFill="1" applyBorder="1" applyAlignment="1">
      <alignment horizontal="center"/>
    </xf>
    <xf numFmtId="0" fontId="2" fillId="6" borderId="80" xfId="62" applyFill="1" applyBorder="1" applyAlignment="1">
      <alignment horizontal="center"/>
    </xf>
    <xf numFmtId="0" fontId="2" fillId="6" borderId="84" xfId="62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5" borderId="7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5" borderId="60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6" borderId="27" xfId="62" applyFont="1" applyFill="1" applyBorder="1" applyAlignment="1">
      <alignment horizontal="center"/>
    </xf>
    <xf numFmtId="0" fontId="2" fillId="6" borderId="28" xfId="62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6" borderId="47" xfId="63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35" xfId="63" applyFill="1" applyBorder="1" applyAlignment="1">
      <alignment horizontal="center"/>
    </xf>
    <xf numFmtId="0" fontId="2" fillId="6" borderId="59" xfId="63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6" borderId="29" xfId="62" applyFill="1" applyBorder="1" applyAlignment="1">
      <alignment horizontal="center"/>
    </xf>
    <xf numFmtId="0" fontId="3" fillId="5" borderId="54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3" borderId="29" xfId="62" applyBorder="1" applyAlignment="1">
      <alignment horizontal="center"/>
    </xf>
    <xf numFmtId="0" fontId="2" fillId="3" borderId="71" xfId="62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35" xfId="63" applyBorder="1" applyAlignment="1">
      <alignment horizontal="center"/>
    </xf>
    <xf numFmtId="0" fontId="2" fillId="4" borderId="69" xfId="63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4" borderId="70" xfId="63" applyBorder="1" applyAlignment="1">
      <alignment horizontal="center"/>
    </xf>
    <xf numFmtId="0" fontId="2" fillId="3" borderId="72" xfId="62" applyBorder="1" applyAlignment="1">
      <alignment horizontal="center"/>
    </xf>
    <xf numFmtId="0" fontId="0" fillId="3" borderId="27" xfId="62" applyFont="1" applyBorder="1" applyAlignment="1">
      <alignment horizontal="center"/>
    </xf>
    <xf numFmtId="0" fontId="2" fillId="3" borderId="28" xfId="62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21" xfId="0" applyBorder="1"/>
  </cellXfs>
  <cellStyles count="84">
    <cellStyle name="20% - Accent1" xfId="62" builtinId="30"/>
    <cellStyle name="20% - Accent4" xfId="63" builtinId="42"/>
    <cellStyle name="Check Cell" xfId="61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  <colors>
    <mruColors>
      <color rgb="FFFBF6E1"/>
      <color rgb="FFF8F0D0"/>
      <color rgb="FFF1E39D"/>
      <color rgb="FFFBF7E5"/>
      <color rgb="FFF6EDC2"/>
      <color rgb="FFFFAE42"/>
      <color rgb="FFFFF0DD"/>
      <color rgb="FFFFE1B9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CHALLENGE/Brackets%20&amp;%20Score%20sheet/2016/2016%20CFC%20Score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CHALLENGE/Brackets%20&amp;%20Score%20sheet/2015/2015%20CFC%20Score%20Sheet-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CHALLENGE/Brackets%20&amp;%20Score%20sheet/2014/2014%20CFC%20Score%20Sheet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D70B-9870-400E-B39A-C34E06B04F28}">
  <sheetPr>
    <pageSetUpPr fitToPage="1"/>
  </sheetPr>
  <dimension ref="A1:T31"/>
  <sheetViews>
    <sheetView tabSelected="1" workbookViewId="0">
      <selection sqref="A1:T24"/>
    </sheetView>
  </sheetViews>
  <sheetFormatPr defaultRowHeight="18.95" customHeight="1" x14ac:dyDescent="0.25"/>
  <cols>
    <col min="1" max="1" width="21.75" bestFit="1" customWidth="1"/>
    <col min="2" max="19" width="8.375" customWidth="1"/>
    <col min="20" max="20" width="15.625" customWidth="1"/>
  </cols>
  <sheetData>
    <row r="1" spans="1:20" ht="18.95" customHeight="1" thickBot="1" x14ac:dyDescent="0.3">
      <c r="A1" s="350" t="s">
        <v>146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2"/>
    </row>
    <row r="2" spans="1:20" ht="18.95" customHeight="1" thickBot="1" x14ac:dyDescent="0.3">
      <c r="A2" s="353" t="s">
        <v>150</v>
      </c>
      <c r="B2" s="341" t="s">
        <v>98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8" t="s">
        <v>166</v>
      </c>
    </row>
    <row r="3" spans="1:20" ht="18.95" customHeight="1" thickBot="1" x14ac:dyDescent="0.3">
      <c r="A3" s="354"/>
      <c r="B3" s="339" t="s">
        <v>124</v>
      </c>
      <c r="C3" s="360"/>
      <c r="D3" s="361" t="s">
        <v>123</v>
      </c>
      <c r="E3" s="362"/>
      <c r="F3" s="339" t="s">
        <v>120</v>
      </c>
      <c r="G3" s="362"/>
      <c r="H3" s="363" t="s">
        <v>121</v>
      </c>
      <c r="I3" s="362"/>
      <c r="J3" s="339" t="s">
        <v>122</v>
      </c>
      <c r="K3" s="363"/>
      <c r="L3" s="339" t="s">
        <v>126</v>
      </c>
      <c r="M3" s="362"/>
      <c r="N3" s="363" t="s">
        <v>125</v>
      </c>
      <c r="O3" s="363"/>
      <c r="P3" s="339" t="s">
        <v>119</v>
      </c>
      <c r="Q3" s="362"/>
      <c r="R3" s="363" t="s">
        <v>127</v>
      </c>
      <c r="S3" s="362"/>
      <c r="T3" s="359"/>
    </row>
    <row r="4" spans="1:20" ht="18.95" customHeight="1" thickBot="1" x14ac:dyDescent="0.3">
      <c r="A4" s="355"/>
      <c r="B4" s="274" t="s">
        <v>160</v>
      </c>
      <c r="C4" s="274" t="s">
        <v>161</v>
      </c>
      <c r="D4" s="274" t="s">
        <v>160</v>
      </c>
      <c r="E4" s="274" t="s">
        <v>161</v>
      </c>
      <c r="F4" s="274" t="s">
        <v>160</v>
      </c>
      <c r="G4" s="274" t="s">
        <v>161</v>
      </c>
      <c r="H4" s="274" t="s">
        <v>160</v>
      </c>
      <c r="I4" s="275" t="s">
        <v>161</v>
      </c>
      <c r="J4" s="274" t="s">
        <v>160</v>
      </c>
      <c r="K4" s="274" t="s">
        <v>161</v>
      </c>
      <c r="L4" s="275" t="s">
        <v>160</v>
      </c>
      <c r="M4" s="274" t="s">
        <v>161</v>
      </c>
      <c r="N4" s="274" t="s">
        <v>160</v>
      </c>
      <c r="O4" s="274" t="s">
        <v>161</v>
      </c>
      <c r="P4" s="274" t="s">
        <v>160</v>
      </c>
      <c r="Q4" s="275" t="s">
        <v>161</v>
      </c>
      <c r="R4" s="274" t="s">
        <v>162</v>
      </c>
      <c r="S4" s="274" t="s">
        <v>161</v>
      </c>
      <c r="T4" s="359"/>
    </row>
    <row r="5" spans="1:20" ht="18.95" customHeight="1" thickBot="1" x14ac:dyDescent="0.3">
      <c r="A5" s="276" t="s">
        <v>151</v>
      </c>
      <c r="B5" s="254">
        <v>4</v>
      </c>
      <c r="C5" s="255">
        <v>10</v>
      </c>
      <c r="D5" s="254">
        <v>6</v>
      </c>
      <c r="E5" s="255">
        <v>8</v>
      </c>
      <c r="F5" s="254" t="s">
        <v>91</v>
      </c>
      <c r="G5" s="256">
        <v>0</v>
      </c>
      <c r="H5" s="254" t="s">
        <v>91</v>
      </c>
      <c r="I5" s="256">
        <v>0</v>
      </c>
      <c r="J5" s="254">
        <v>4</v>
      </c>
      <c r="K5" s="255">
        <v>20</v>
      </c>
      <c r="L5" s="254">
        <v>1</v>
      </c>
      <c r="M5" s="255">
        <v>32</v>
      </c>
      <c r="N5" s="254" t="s">
        <v>91</v>
      </c>
      <c r="O5" s="256">
        <v>0</v>
      </c>
      <c r="P5" s="257">
        <v>2</v>
      </c>
      <c r="Q5" s="256">
        <v>28</v>
      </c>
      <c r="R5" s="257">
        <v>2</v>
      </c>
      <c r="S5" s="256">
        <v>28</v>
      </c>
      <c r="T5" s="279">
        <f t="shared" ref="T5:T11" si="0">SUM(C5,E5,G5,I5,K5,M5,O5,Q5,S5)</f>
        <v>126</v>
      </c>
    </row>
    <row r="6" spans="1:20" ht="18.95" customHeight="1" thickBot="1" x14ac:dyDescent="0.3">
      <c r="A6" s="276" t="s">
        <v>152</v>
      </c>
      <c r="B6" s="254" t="s">
        <v>91</v>
      </c>
      <c r="C6" s="255">
        <v>0</v>
      </c>
      <c r="D6" s="254" t="s">
        <v>91</v>
      </c>
      <c r="E6" s="255">
        <v>0</v>
      </c>
      <c r="F6" s="254" t="s">
        <v>91</v>
      </c>
      <c r="G6" s="256">
        <v>0</v>
      </c>
      <c r="H6" s="254" t="s">
        <v>91</v>
      </c>
      <c r="I6" s="256">
        <v>0</v>
      </c>
      <c r="J6" s="254">
        <v>2</v>
      </c>
      <c r="K6" s="255">
        <v>28</v>
      </c>
      <c r="L6" s="254" t="s">
        <v>91</v>
      </c>
      <c r="M6" s="255">
        <v>0</v>
      </c>
      <c r="N6" s="254" t="s">
        <v>91</v>
      </c>
      <c r="O6" s="256">
        <v>0</v>
      </c>
      <c r="P6" s="254" t="s">
        <v>91</v>
      </c>
      <c r="Q6" s="256">
        <v>0</v>
      </c>
      <c r="R6" s="254" t="s">
        <v>91</v>
      </c>
      <c r="S6" s="256">
        <v>0</v>
      </c>
      <c r="T6" s="279">
        <f t="shared" si="0"/>
        <v>28</v>
      </c>
    </row>
    <row r="7" spans="1:20" ht="18.95" customHeight="1" thickBot="1" x14ac:dyDescent="0.3">
      <c r="A7" s="277" t="s">
        <v>158</v>
      </c>
      <c r="B7" s="258" t="s">
        <v>164</v>
      </c>
      <c r="C7" s="259">
        <v>8</v>
      </c>
      <c r="D7" s="258">
        <v>1</v>
      </c>
      <c r="E7" s="259">
        <v>16</v>
      </c>
      <c r="F7" s="258">
        <v>5</v>
      </c>
      <c r="G7" s="260">
        <v>16</v>
      </c>
      <c r="H7" s="261">
        <v>3</v>
      </c>
      <c r="I7" s="260">
        <v>24</v>
      </c>
      <c r="J7" s="258">
        <v>3</v>
      </c>
      <c r="K7" s="259">
        <v>24</v>
      </c>
      <c r="L7" s="258">
        <v>4</v>
      </c>
      <c r="M7" s="259">
        <v>20</v>
      </c>
      <c r="N7" s="262">
        <v>1</v>
      </c>
      <c r="O7" s="260">
        <v>32</v>
      </c>
      <c r="P7" s="261">
        <v>1</v>
      </c>
      <c r="Q7" s="260">
        <v>32</v>
      </c>
      <c r="R7" s="261">
        <v>1</v>
      </c>
      <c r="S7" s="260">
        <v>32</v>
      </c>
      <c r="T7" s="279">
        <f t="shared" si="0"/>
        <v>204</v>
      </c>
    </row>
    <row r="8" spans="1:20" ht="18.95" customHeight="1" thickBot="1" x14ac:dyDescent="0.3">
      <c r="A8" s="277" t="s">
        <v>153</v>
      </c>
      <c r="B8" s="263">
        <v>6</v>
      </c>
      <c r="C8" s="264">
        <v>8</v>
      </c>
      <c r="D8" s="265">
        <v>4</v>
      </c>
      <c r="E8" s="260">
        <v>10</v>
      </c>
      <c r="F8" s="258">
        <v>3</v>
      </c>
      <c r="G8" s="260">
        <v>24</v>
      </c>
      <c r="H8" s="261">
        <v>4</v>
      </c>
      <c r="I8" s="260">
        <v>20</v>
      </c>
      <c r="J8" s="265">
        <v>8</v>
      </c>
      <c r="K8" s="264">
        <v>16</v>
      </c>
      <c r="L8" s="265">
        <v>5</v>
      </c>
      <c r="M8" s="260">
        <v>16</v>
      </c>
      <c r="N8" s="254" t="s">
        <v>91</v>
      </c>
      <c r="O8" s="260">
        <v>0</v>
      </c>
      <c r="P8" s="261" t="s">
        <v>164</v>
      </c>
      <c r="Q8" s="260">
        <v>16</v>
      </c>
      <c r="R8" s="261">
        <v>6</v>
      </c>
      <c r="S8" s="260">
        <v>16</v>
      </c>
      <c r="T8" s="279">
        <f t="shared" si="0"/>
        <v>126</v>
      </c>
    </row>
    <row r="9" spans="1:20" ht="18.95" customHeight="1" thickBot="1" x14ac:dyDescent="0.3">
      <c r="A9" s="277" t="s">
        <v>63</v>
      </c>
      <c r="B9" s="263" t="s">
        <v>164</v>
      </c>
      <c r="C9" s="264">
        <v>8</v>
      </c>
      <c r="D9" s="265" t="s">
        <v>164</v>
      </c>
      <c r="E9" s="260">
        <v>8</v>
      </c>
      <c r="F9" s="258">
        <v>2</v>
      </c>
      <c r="G9" s="260">
        <v>28</v>
      </c>
      <c r="H9" s="261">
        <v>6</v>
      </c>
      <c r="I9" s="260">
        <v>16</v>
      </c>
      <c r="J9" s="265">
        <v>6</v>
      </c>
      <c r="K9" s="264">
        <v>16</v>
      </c>
      <c r="L9" s="265">
        <v>6</v>
      </c>
      <c r="M9" s="260">
        <v>16</v>
      </c>
      <c r="N9" s="254" t="s">
        <v>91</v>
      </c>
      <c r="O9" s="260">
        <v>0</v>
      </c>
      <c r="P9" s="261">
        <v>3</v>
      </c>
      <c r="Q9" s="260">
        <v>24</v>
      </c>
      <c r="R9" s="254" t="s">
        <v>91</v>
      </c>
      <c r="S9" s="260">
        <v>0</v>
      </c>
      <c r="T9" s="279">
        <f t="shared" si="0"/>
        <v>116</v>
      </c>
    </row>
    <row r="10" spans="1:20" ht="18.95" customHeight="1" thickBot="1" x14ac:dyDescent="0.3">
      <c r="A10" s="277" t="s">
        <v>154</v>
      </c>
      <c r="B10" s="266">
        <v>2</v>
      </c>
      <c r="C10" s="267">
        <v>14</v>
      </c>
      <c r="D10" s="266">
        <v>2</v>
      </c>
      <c r="E10" s="267">
        <v>14</v>
      </c>
      <c r="F10" s="266">
        <v>4</v>
      </c>
      <c r="G10" s="268">
        <v>20</v>
      </c>
      <c r="H10" s="269">
        <v>5</v>
      </c>
      <c r="I10" s="268">
        <v>16</v>
      </c>
      <c r="J10" s="266">
        <v>5</v>
      </c>
      <c r="K10" s="267">
        <v>16</v>
      </c>
      <c r="L10" s="266">
        <v>7</v>
      </c>
      <c r="M10" s="267">
        <v>16</v>
      </c>
      <c r="N10" s="270">
        <v>4</v>
      </c>
      <c r="O10" s="268">
        <v>20</v>
      </c>
      <c r="P10" s="269" t="s">
        <v>164</v>
      </c>
      <c r="Q10" s="268">
        <v>16</v>
      </c>
      <c r="R10" s="269">
        <v>4</v>
      </c>
      <c r="S10" s="268">
        <v>20</v>
      </c>
      <c r="T10" s="279">
        <f t="shared" si="0"/>
        <v>152</v>
      </c>
    </row>
    <row r="11" spans="1:20" ht="18.95" customHeight="1" thickBot="1" x14ac:dyDescent="0.3">
      <c r="A11" s="277" t="s">
        <v>155</v>
      </c>
      <c r="B11" s="266">
        <v>1</v>
      </c>
      <c r="C11" s="267">
        <v>16</v>
      </c>
      <c r="D11" s="266">
        <v>3</v>
      </c>
      <c r="E11" s="267">
        <v>12</v>
      </c>
      <c r="F11" s="266">
        <v>1</v>
      </c>
      <c r="G11" s="268">
        <v>32</v>
      </c>
      <c r="H11" s="269">
        <v>1</v>
      </c>
      <c r="I11" s="268">
        <v>32</v>
      </c>
      <c r="J11" s="266">
        <v>1</v>
      </c>
      <c r="K11" s="267">
        <v>32</v>
      </c>
      <c r="L11" s="266">
        <v>2</v>
      </c>
      <c r="M11" s="267">
        <v>28</v>
      </c>
      <c r="N11" s="271">
        <v>3</v>
      </c>
      <c r="O11" s="268">
        <v>24</v>
      </c>
      <c r="P11" s="269">
        <v>4</v>
      </c>
      <c r="Q11" s="268">
        <v>20</v>
      </c>
      <c r="R11" s="269">
        <v>5</v>
      </c>
      <c r="S11" s="268">
        <v>16</v>
      </c>
      <c r="T11" s="279">
        <f t="shared" si="0"/>
        <v>212</v>
      </c>
    </row>
    <row r="12" spans="1:20" ht="18.95" customHeight="1" thickBot="1" x14ac:dyDescent="0.3">
      <c r="A12" s="278" t="s">
        <v>156</v>
      </c>
      <c r="B12" s="266">
        <v>3</v>
      </c>
      <c r="C12" s="268">
        <v>12</v>
      </c>
      <c r="D12" s="269" t="s">
        <v>164</v>
      </c>
      <c r="E12" s="268">
        <v>8</v>
      </c>
      <c r="F12" s="266">
        <v>6</v>
      </c>
      <c r="G12" s="268">
        <v>16</v>
      </c>
      <c r="H12" s="269">
        <v>2</v>
      </c>
      <c r="I12" s="268">
        <v>28</v>
      </c>
      <c r="J12" s="269">
        <v>7</v>
      </c>
      <c r="K12" s="268">
        <v>16</v>
      </c>
      <c r="L12" s="269">
        <v>3</v>
      </c>
      <c r="M12" s="268">
        <v>24</v>
      </c>
      <c r="N12" s="272">
        <v>2</v>
      </c>
      <c r="O12" s="268">
        <v>28</v>
      </c>
      <c r="P12" s="269">
        <v>6</v>
      </c>
      <c r="Q12" s="268">
        <v>16</v>
      </c>
      <c r="R12" s="269">
        <v>3</v>
      </c>
      <c r="S12" s="268">
        <v>24</v>
      </c>
      <c r="T12" s="280">
        <f t="shared" ref="T12" si="1">SUM(C12,E12,G12,I12,K12,M12,O12,Q12,S12)</f>
        <v>172</v>
      </c>
    </row>
    <row r="13" spans="1:20" ht="18.75" customHeight="1" thickBot="1" x14ac:dyDescent="0.3">
      <c r="A13" s="31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</row>
    <row r="14" spans="1:20" ht="18.95" customHeight="1" thickBot="1" x14ac:dyDescent="0.3">
      <c r="A14" s="364" t="s">
        <v>150</v>
      </c>
      <c r="B14" s="341" t="s">
        <v>107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3"/>
      <c r="O14" s="317"/>
      <c r="P14" s="344" t="s">
        <v>163</v>
      </c>
      <c r="Q14" s="344"/>
      <c r="R14" s="344"/>
      <c r="S14" s="344"/>
      <c r="T14" s="345"/>
    </row>
    <row r="15" spans="1:20" ht="18.95" customHeight="1" thickBot="1" x14ac:dyDescent="0.3">
      <c r="A15" s="365"/>
      <c r="B15" s="333" t="s">
        <v>147</v>
      </c>
      <c r="C15" s="334"/>
      <c r="D15" s="333" t="s">
        <v>148</v>
      </c>
      <c r="E15" s="334"/>
      <c r="F15" s="337" t="s">
        <v>149</v>
      </c>
      <c r="G15" s="338"/>
      <c r="H15" s="335" t="s">
        <v>159</v>
      </c>
      <c r="I15" s="336"/>
      <c r="J15" s="339" t="s">
        <v>157</v>
      </c>
      <c r="K15" s="340"/>
      <c r="L15" s="339" t="s">
        <v>165</v>
      </c>
      <c r="M15" s="371"/>
      <c r="N15" s="372" t="s">
        <v>107</v>
      </c>
      <c r="O15" s="273"/>
      <c r="P15" s="346"/>
      <c r="Q15" s="346"/>
      <c r="R15" s="346"/>
      <c r="S15" s="346"/>
      <c r="T15" s="347"/>
    </row>
    <row r="16" spans="1:20" ht="18.95" customHeight="1" thickBot="1" x14ac:dyDescent="0.3">
      <c r="A16" s="366"/>
      <c r="B16" s="279" t="s">
        <v>24</v>
      </c>
      <c r="C16" s="279" t="s">
        <v>161</v>
      </c>
      <c r="D16" s="280" t="s">
        <v>24</v>
      </c>
      <c r="E16" s="280" t="s">
        <v>161</v>
      </c>
      <c r="F16" s="279" t="s">
        <v>24</v>
      </c>
      <c r="G16" s="285" t="s">
        <v>161</v>
      </c>
      <c r="H16" s="286" t="s">
        <v>24</v>
      </c>
      <c r="I16" s="287" t="s">
        <v>161</v>
      </c>
      <c r="J16" s="288" t="s">
        <v>24</v>
      </c>
      <c r="K16" s="289" t="s">
        <v>161</v>
      </c>
      <c r="L16" s="279" t="s">
        <v>160</v>
      </c>
      <c r="M16" s="290" t="s">
        <v>161</v>
      </c>
      <c r="N16" s="373"/>
      <c r="O16" s="273"/>
      <c r="P16" s="348"/>
      <c r="Q16" s="348"/>
      <c r="R16" s="348"/>
      <c r="S16" s="348"/>
      <c r="T16" s="349"/>
    </row>
    <row r="17" spans="1:20" ht="18.95" customHeight="1" thickBot="1" x14ac:dyDescent="0.3">
      <c r="A17" s="283" t="s">
        <v>151</v>
      </c>
      <c r="B17" s="291">
        <v>0</v>
      </c>
      <c r="C17" s="292">
        <v>0</v>
      </c>
      <c r="D17" s="293">
        <v>0</v>
      </c>
      <c r="E17" s="294">
        <v>0</v>
      </c>
      <c r="F17" s="295">
        <v>11</v>
      </c>
      <c r="G17" s="292">
        <v>10</v>
      </c>
      <c r="H17" s="296">
        <v>0</v>
      </c>
      <c r="I17" s="297">
        <v>0</v>
      </c>
      <c r="J17" s="326">
        <v>6</v>
      </c>
      <c r="K17" s="321">
        <v>6</v>
      </c>
      <c r="L17" s="327" t="s">
        <v>91</v>
      </c>
      <c r="M17" s="328" t="s">
        <v>91</v>
      </c>
      <c r="N17" s="318">
        <f t="shared" ref="N17" si="2">SUM(C17,E17,G17, I17, K17)</f>
        <v>16</v>
      </c>
      <c r="O17" s="315"/>
      <c r="P17" s="367" t="s">
        <v>167</v>
      </c>
      <c r="Q17" s="368"/>
      <c r="R17" s="368"/>
      <c r="S17" s="368"/>
      <c r="T17" s="281">
        <f t="shared" ref="T17:T24" si="3">SUM(N17, T5)</f>
        <v>142</v>
      </c>
    </row>
    <row r="18" spans="1:20" ht="18.95" customHeight="1" thickBot="1" x14ac:dyDescent="0.3">
      <c r="A18" s="283" t="s">
        <v>152</v>
      </c>
      <c r="B18" s="298">
        <v>0</v>
      </c>
      <c r="C18" s="299">
        <v>0</v>
      </c>
      <c r="D18" s="300">
        <v>0</v>
      </c>
      <c r="E18" s="301">
        <v>0</v>
      </c>
      <c r="F18" s="302">
        <v>0</v>
      </c>
      <c r="G18" s="299">
        <v>0</v>
      </c>
      <c r="H18" s="303">
        <v>0</v>
      </c>
      <c r="I18" s="304">
        <v>0</v>
      </c>
      <c r="J18" s="329">
        <v>0</v>
      </c>
      <c r="K18" s="322">
        <v>0</v>
      </c>
      <c r="L18" s="330" t="s">
        <v>91</v>
      </c>
      <c r="M18" s="331" t="s">
        <v>91</v>
      </c>
      <c r="N18" s="319">
        <f t="shared" ref="N18:N24" si="4">SUM(C18,E18,G18, I18, K18, M18)</f>
        <v>0</v>
      </c>
      <c r="O18" s="315"/>
      <c r="P18" s="367" t="s">
        <v>168</v>
      </c>
      <c r="Q18" s="368"/>
      <c r="R18" s="368"/>
      <c r="S18" s="368"/>
      <c r="T18" s="281">
        <f t="shared" si="3"/>
        <v>28</v>
      </c>
    </row>
    <row r="19" spans="1:20" ht="18.95" customHeight="1" thickBot="1" x14ac:dyDescent="0.3">
      <c r="A19" s="283" t="s">
        <v>158</v>
      </c>
      <c r="B19" s="298">
        <v>0</v>
      </c>
      <c r="C19" s="299">
        <v>0</v>
      </c>
      <c r="D19" s="300">
        <v>0</v>
      </c>
      <c r="E19" s="301">
        <v>0</v>
      </c>
      <c r="F19" s="302">
        <v>4</v>
      </c>
      <c r="G19" s="299">
        <v>8</v>
      </c>
      <c r="H19" s="303">
        <v>10</v>
      </c>
      <c r="I19" s="304">
        <v>10</v>
      </c>
      <c r="J19" s="329">
        <v>10</v>
      </c>
      <c r="K19" s="322">
        <v>10</v>
      </c>
      <c r="L19" s="329">
        <v>2</v>
      </c>
      <c r="M19" s="323">
        <v>28</v>
      </c>
      <c r="N19" s="319">
        <f t="shared" si="4"/>
        <v>56</v>
      </c>
      <c r="O19" s="315"/>
      <c r="P19" s="367" t="s">
        <v>169</v>
      </c>
      <c r="Q19" s="368"/>
      <c r="R19" s="368"/>
      <c r="S19" s="368"/>
      <c r="T19" s="281">
        <f t="shared" si="3"/>
        <v>260</v>
      </c>
    </row>
    <row r="20" spans="1:20" ht="18.95" customHeight="1" thickBot="1" x14ac:dyDescent="0.3">
      <c r="A20" s="283" t="s">
        <v>153</v>
      </c>
      <c r="B20" s="298">
        <v>0</v>
      </c>
      <c r="C20" s="299">
        <v>0</v>
      </c>
      <c r="D20" s="300">
        <v>0</v>
      </c>
      <c r="E20" s="301">
        <v>0</v>
      </c>
      <c r="F20" s="302">
        <v>0</v>
      </c>
      <c r="G20" s="299">
        <v>0</v>
      </c>
      <c r="H20" s="303">
        <v>4</v>
      </c>
      <c r="I20" s="304">
        <v>4</v>
      </c>
      <c r="J20" s="329">
        <v>0</v>
      </c>
      <c r="K20" s="322">
        <v>0</v>
      </c>
      <c r="L20" s="330" t="s">
        <v>91</v>
      </c>
      <c r="M20" s="331" t="s">
        <v>91</v>
      </c>
      <c r="N20" s="319">
        <f t="shared" si="4"/>
        <v>4</v>
      </c>
      <c r="O20" s="315"/>
      <c r="P20" s="367" t="s">
        <v>170</v>
      </c>
      <c r="Q20" s="368"/>
      <c r="R20" s="368"/>
      <c r="S20" s="368"/>
      <c r="T20" s="281">
        <f t="shared" si="3"/>
        <v>130</v>
      </c>
    </row>
    <row r="21" spans="1:20" ht="18.95" customHeight="1" thickBot="1" x14ac:dyDescent="0.3">
      <c r="A21" s="283" t="s">
        <v>63</v>
      </c>
      <c r="B21" s="298">
        <v>1</v>
      </c>
      <c r="C21" s="299">
        <v>2</v>
      </c>
      <c r="D21" s="300">
        <v>1</v>
      </c>
      <c r="E21" s="301">
        <v>2</v>
      </c>
      <c r="F21" s="302">
        <v>1</v>
      </c>
      <c r="G21" s="299">
        <v>2</v>
      </c>
      <c r="H21" s="303">
        <v>10</v>
      </c>
      <c r="I21" s="304">
        <v>10</v>
      </c>
      <c r="J21" s="329">
        <v>0</v>
      </c>
      <c r="K21" s="322">
        <v>0</v>
      </c>
      <c r="L21" s="330" t="s">
        <v>91</v>
      </c>
      <c r="M21" s="331" t="s">
        <v>91</v>
      </c>
      <c r="N21" s="319">
        <f t="shared" si="4"/>
        <v>16</v>
      </c>
      <c r="O21" s="315"/>
      <c r="P21" s="367" t="s">
        <v>171</v>
      </c>
      <c r="Q21" s="368"/>
      <c r="R21" s="368"/>
      <c r="S21" s="368"/>
      <c r="T21" s="281">
        <f t="shared" si="3"/>
        <v>132</v>
      </c>
    </row>
    <row r="22" spans="1:20" ht="18.95" customHeight="1" thickBot="1" x14ac:dyDescent="0.3">
      <c r="A22" s="283" t="s">
        <v>154</v>
      </c>
      <c r="B22" s="298">
        <v>0</v>
      </c>
      <c r="C22" s="299">
        <v>0</v>
      </c>
      <c r="D22" s="300">
        <v>0</v>
      </c>
      <c r="E22" s="301">
        <v>0</v>
      </c>
      <c r="F22" s="302">
        <v>0</v>
      </c>
      <c r="G22" s="299">
        <v>0</v>
      </c>
      <c r="H22" s="303">
        <v>0</v>
      </c>
      <c r="I22" s="304">
        <v>0</v>
      </c>
      <c r="J22" s="329">
        <v>0</v>
      </c>
      <c r="K22" s="322">
        <v>0</v>
      </c>
      <c r="L22" s="330" t="s">
        <v>91</v>
      </c>
      <c r="M22" s="331" t="s">
        <v>91</v>
      </c>
      <c r="N22" s="319">
        <f t="shared" si="4"/>
        <v>0</v>
      </c>
      <c r="O22" s="315"/>
      <c r="P22" s="367" t="s">
        <v>172</v>
      </c>
      <c r="Q22" s="368"/>
      <c r="R22" s="368"/>
      <c r="S22" s="368"/>
      <c r="T22" s="281">
        <f t="shared" si="3"/>
        <v>152</v>
      </c>
    </row>
    <row r="23" spans="1:20" ht="18.95" customHeight="1" thickBot="1" x14ac:dyDescent="0.3">
      <c r="A23" s="283" t="s">
        <v>155</v>
      </c>
      <c r="B23" s="298">
        <v>0</v>
      </c>
      <c r="C23" s="299">
        <v>0</v>
      </c>
      <c r="D23" s="300">
        <v>6</v>
      </c>
      <c r="E23" s="301">
        <v>10</v>
      </c>
      <c r="F23" s="302">
        <v>0</v>
      </c>
      <c r="G23" s="299">
        <v>0</v>
      </c>
      <c r="H23" s="303">
        <v>10</v>
      </c>
      <c r="I23" s="304">
        <v>10</v>
      </c>
      <c r="J23" s="329">
        <v>10</v>
      </c>
      <c r="K23" s="322">
        <v>10</v>
      </c>
      <c r="L23" s="329">
        <v>3</v>
      </c>
      <c r="M23" s="323">
        <v>24</v>
      </c>
      <c r="N23" s="319">
        <f t="shared" si="4"/>
        <v>54</v>
      </c>
      <c r="O23" s="315"/>
      <c r="P23" s="367" t="s">
        <v>173</v>
      </c>
      <c r="Q23" s="368"/>
      <c r="R23" s="368"/>
      <c r="S23" s="368"/>
      <c r="T23" s="281">
        <f t="shared" si="3"/>
        <v>266</v>
      </c>
    </row>
    <row r="24" spans="1:20" ht="18.95" customHeight="1" thickBot="1" x14ac:dyDescent="0.3">
      <c r="A24" s="284" t="s">
        <v>156</v>
      </c>
      <c r="B24" s="305">
        <v>0</v>
      </c>
      <c r="C24" s="306">
        <v>0</v>
      </c>
      <c r="D24" s="307">
        <v>0</v>
      </c>
      <c r="E24" s="308">
        <v>0</v>
      </c>
      <c r="F24" s="309">
        <v>0</v>
      </c>
      <c r="G24" s="306">
        <v>0</v>
      </c>
      <c r="H24" s="310">
        <v>10</v>
      </c>
      <c r="I24" s="311">
        <v>10</v>
      </c>
      <c r="J24" s="332">
        <v>10</v>
      </c>
      <c r="K24" s="324">
        <v>10</v>
      </c>
      <c r="L24" s="332">
        <v>1</v>
      </c>
      <c r="M24" s="325">
        <v>32</v>
      </c>
      <c r="N24" s="320">
        <f t="shared" si="4"/>
        <v>52</v>
      </c>
      <c r="O24" s="316"/>
      <c r="P24" s="369" t="s">
        <v>174</v>
      </c>
      <c r="Q24" s="370"/>
      <c r="R24" s="370"/>
      <c r="S24" s="370"/>
      <c r="T24" s="282">
        <f t="shared" si="3"/>
        <v>224</v>
      </c>
    </row>
    <row r="28" spans="1:20" ht="18.95" customHeight="1" thickBot="1" x14ac:dyDescent="0.3"/>
    <row r="29" spans="1:20" ht="18.95" customHeight="1" thickBot="1" x14ac:dyDescent="0.3">
      <c r="K29" s="253"/>
      <c r="R29" s="252"/>
    </row>
    <row r="30" spans="1:20" ht="18.95" customHeight="1" thickBot="1" x14ac:dyDescent="0.3"/>
    <row r="31" spans="1:20" ht="18.95" customHeight="1" thickBot="1" x14ac:dyDescent="0.3">
      <c r="N31" s="252"/>
    </row>
  </sheetData>
  <mergeCells count="31">
    <mergeCell ref="P22:S22"/>
    <mergeCell ref="P23:S23"/>
    <mergeCell ref="P24:S24"/>
    <mergeCell ref="L15:M15"/>
    <mergeCell ref="N15:N16"/>
    <mergeCell ref="P17:S17"/>
    <mergeCell ref="P18:S18"/>
    <mergeCell ref="P20:S20"/>
    <mergeCell ref="P21:S21"/>
    <mergeCell ref="P19:S19"/>
    <mergeCell ref="B14:N14"/>
    <mergeCell ref="P14:T16"/>
    <mergeCell ref="A1:T1"/>
    <mergeCell ref="A2:A4"/>
    <mergeCell ref="B2:S2"/>
    <mergeCell ref="T2:T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14:A16"/>
    <mergeCell ref="B15:C15"/>
    <mergeCell ref="D15:E15"/>
    <mergeCell ref="H15:I15"/>
    <mergeCell ref="F15:G15"/>
    <mergeCell ref="J15:K15"/>
  </mergeCells>
  <pageMargins left="0" right="0" top="0" bottom="0" header="0" footer="0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D776-DD58-4ECC-833C-C1F827A712A6}">
  <dimension ref="A1:T38"/>
  <sheetViews>
    <sheetView workbookViewId="0">
      <selection activeCell="M26" sqref="M26:N26"/>
    </sheetView>
  </sheetViews>
  <sheetFormatPr defaultRowHeight="15.75" x14ac:dyDescent="0.25"/>
  <cols>
    <col min="1" max="1" width="20.625" customWidth="1"/>
    <col min="2" max="18" width="8.625" customWidth="1"/>
    <col min="19" max="19" width="8.5" customWidth="1"/>
    <col min="20" max="20" width="17.625" customWidth="1"/>
  </cols>
  <sheetData>
    <row r="1" spans="1:20" ht="24.75" customHeight="1" thickBot="1" x14ac:dyDescent="0.3">
      <c r="A1" s="426" t="s">
        <v>112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8"/>
    </row>
    <row r="2" spans="1:20" ht="16.5" customHeight="1" thickBot="1" x14ac:dyDescent="0.3">
      <c r="A2" s="377" t="s">
        <v>0</v>
      </c>
      <c r="B2" s="410" t="s">
        <v>98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2"/>
      <c r="T2" s="379" t="s">
        <v>99</v>
      </c>
    </row>
    <row r="3" spans="1:20" ht="16.5" thickBot="1" x14ac:dyDescent="0.3">
      <c r="A3" s="378"/>
      <c r="B3" s="375" t="s">
        <v>119</v>
      </c>
      <c r="C3" s="381"/>
      <c r="D3" s="382" t="s">
        <v>120</v>
      </c>
      <c r="E3" s="376"/>
      <c r="F3" s="375" t="s">
        <v>121</v>
      </c>
      <c r="G3" s="376"/>
      <c r="H3" s="374" t="s">
        <v>122</v>
      </c>
      <c r="I3" s="376"/>
      <c r="J3" s="375" t="s">
        <v>123</v>
      </c>
      <c r="K3" s="374"/>
      <c r="L3" s="375" t="s">
        <v>124</v>
      </c>
      <c r="M3" s="376"/>
      <c r="N3" s="374" t="s">
        <v>125</v>
      </c>
      <c r="O3" s="374"/>
      <c r="P3" s="375" t="s">
        <v>126</v>
      </c>
      <c r="Q3" s="376"/>
      <c r="R3" s="374" t="s">
        <v>127</v>
      </c>
      <c r="S3" s="376"/>
      <c r="T3" s="380"/>
    </row>
    <row r="4" spans="1:20" ht="16.5" thickBot="1" x14ac:dyDescent="0.3">
      <c r="A4" s="378"/>
      <c r="B4" s="207" t="s">
        <v>11</v>
      </c>
      <c r="C4" s="207" t="s">
        <v>12</v>
      </c>
      <c r="D4" s="207" t="s">
        <v>11</v>
      </c>
      <c r="E4" s="207" t="s">
        <v>12</v>
      </c>
      <c r="F4" s="207" t="s">
        <v>11</v>
      </c>
      <c r="G4" s="207" t="s">
        <v>12</v>
      </c>
      <c r="H4" s="207" t="s">
        <v>11</v>
      </c>
      <c r="I4" s="208" t="s">
        <v>12</v>
      </c>
      <c r="J4" s="207" t="s">
        <v>11</v>
      </c>
      <c r="K4" s="207" t="s">
        <v>12</v>
      </c>
      <c r="L4" s="208" t="s">
        <v>11</v>
      </c>
      <c r="M4" s="207" t="s">
        <v>12</v>
      </c>
      <c r="N4" s="207" t="s">
        <v>11</v>
      </c>
      <c r="O4" s="207" t="s">
        <v>12</v>
      </c>
      <c r="P4" s="207" t="s">
        <v>11</v>
      </c>
      <c r="Q4" s="209" t="s">
        <v>12</v>
      </c>
      <c r="R4" s="207" t="s">
        <v>11</v>
      </c>
      <c r="S4" s="207" t="s">
        <v>12</v>
      </c>
      <c r="T4" s="380"/>
    </row>
    <row r="5" spans="1:20" ht="16.5" thickBot="1" x14ac:dyDescent="0.3">
      <c r="A5" s="197" t="s">
        <v>135</v>
      </c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8"/>
    </row>
    <row r="6" spans="1:20" ht="16.5" thickBot="1" x14ac:dyDescent="0.3">
      <c r="A6" s="206" t="s">
        <v>29</v>
      </c>
      <c r="B6" s="12" t="s">
        <v>141</v>
      </c>
      <c r="C6" s="184">
        <v>16</v>
      </c>
      <c r="D6" s="12" t="s">
        <v>140</v>
      </c>
      <c r="E6" s="184">
        <v>28</v>
      </c>
      <c r="F6" s="12" t="s">
        <v>137</v>
      </c>
      <c r="G6" s="5">
        <v>20</v>
      </c>
      <c r="H6" s="7" t="s">
        <v>140</v>
      </c>
      <c r="I6" s="5">
        <v>28</v>
      </c>
      <c r="J6" s="12" t="s">
        <v>139</v>
      </c>
      <c r="K6" s="184">
        <v>12</v>
      </c>
      <c r="L6" s="12" t="s">
        <v>141</v>
      </c>
      <c r="M6" s="184">
        <v>8</v>
      </c>
      <c r="N6" s="7" t="s">
        <v>140</v>
      </c>
      <c r="O6" s="5">
        <v>28</v>
      </c>
      <c r="P6" s="7" t="s">
        <v>142</v>
      </c>
      <c r="Q6" s="5">
        <v>16</v>
      </c>
      <c r="R6" s="7" t="s">
        <v>142</v>
      </c>
      <c r="S6" s="5">
        <v>16</v>
      </c>
      <c r="T6" s="210">
        <f t="shared" ref="T6:T11" si="0">SUM(C6,E6,G6,I6,K6,M6,O6,Q6,S6)</f>
        <v>172</v>
      </c>
    </row>
    <row r="7" spans="1:20" ht="16.5" thickBot="1" x14ac:dyDescent="0.3">
      <c r="A7" s="206" t="s">
        <v>59</v>
      </c>
      <c r="B7" s="12" t="s">
        <v>138</v>
      </c>
      <c r="C7" s="184">
        <v>32</v>
      </c>
      <c r="D7" s="12" t="s">
        <v>138</v>
      </c>
      <c r="E7" s="184">
        <v>32</v>
      </c>
      <c r="F7" s="12" t="s">
        <v>139</v>
      </c>
      <c r="G7" s="5">
        <v>24</v>
      </c>
      <c r="H7" s="7" t="s">
        <v>139</v>
      </c>
      <c r="I7" s="5">
        <v>24</v>
      </c>
      <c r="J7" s="12" t="s">
        <v>140</v>
      </c>
      <c r="K7" s="184">
        <v>14</v>
      </c>
      <c r="L7" s="12" t="s">
        <v>141</v>
      </c>
      <c r="M7" s="184">
        <v>8</v>
      </c>
      <c r="N7" s="12" t="s">
        <v>137</v>
      </c>
      <c r="O7" s="5">
        <v>20</v>
      </c>
      <c r="P7" s="7" t="s">
        <v>140</v>
      </c>
      <c r="Q7" s="5">
        <v>28</v>
      </c>
      <c r="R7" s="7" t="s">
        <v>140</v>
      </c>
      <c r="S7" s="5">
        <v>28</v>
      </c>
      <c r="T7" s="210">
        <f t="shared" si="0"/>
        <v>210</v>
      </c>
    </row>
    <row r="8" spans="1:20" ht="16.5" thickBot="1" x14ac:dyDescent="0.3">
      <c r="A8" s="205" t="s">
        <v>26</v>
      </c>
      <c r="B8" s="13" t="s">
        <v>139</v>
      </c>
      <c r="C8" s="181">
        <v>24</v>
      </c>
      <c r="D8" s="13" t="s">
        <v>141</v>
      </c>
      <c r="E8" s="181">
        <v>16</v>
      </c>
      <c r="F8" s="13" t="s">
        <v>142</v>
      </c>
      <c r="G8" s="185">
        <v>16</v>
      </c>
      <c r="H8" s="186" t="s">
        <v>141</v>
      </c>
      <c r="I8" s="185">
        <v>16</v>
      </c>
      <c r="J8" s="13" t="s">
        <v>138</v>
      </c>
      <c r="K8" s="181">
        <v>16</v>
      </c>
      <c r="L8" s="13" t="s">
        <v>138</v>
      </c>
      <c r="M8" s="181">
        <v>16</v>
      </c>
      <c r="N8" s="115" t="s">
        <v>142</v>
      </c>
      <c r="O8" s="185">
        <v>16</v>
      </c>
      <c r="P8" s="186" t="s">
        <v>143</v>
      </c>
      <c r="Q8" s="185">
        <v>16</v>
      </c>
      <c r="R8" s="186" t="s">
        <v>137</v>
      </c>
      <c r="S8" s="185">
        <v>20</v>
      </c>
      <c r="T8" s="210">
        <f t="shared" si="0"/>
        <v>156</v>
      </c>
    </row>
    <row r="9" spans="1:20" ht="16.5" thickBot="1" x14ac:dyDescent="0.3">
      <c r="A9" s="205" t="s">
        <v>65</v>
      </c>
      <c r="B9" s="141" t="s">
        <v>137</v>
      </c>
      <c r="C9" s="182">
        <v>20</v>
      </c>
      <c r="D9" s="59" t="s">
        <v>137</v>
      </c>
      <c r="E9" s="185">
        <v>20</v>
      </c>
      <c r="F9" s="13" t="s">
        <v>138</v>
      </c>
      <c r="G9" s="185">
        <v>32</v>
      </c>
      <c r="H9" s="186" t="s">
        <v>138</v>
      </c>
      <c r="I9" s="185">
        <v>32</v>
      </c>
      <c r="J9" s="59" t="s">
        <v>141</v>
      </c>
      <c r="K9" s="182">
        <v>8</v>
      </c>
      <c r="L9" s="59" t="s">
        <v>140</v>
      </c>
      <c r="M9" s="185">
        <v>14</v>
      </c>
      <c r="N9" s="115" t="s">
        <v>143</v>
      </c>
      <c r="O9" s="185">
        <v>16</v>
      </c>
      <c r="P9" s="186" t="s">
        <v>139</v>
      </c>
      <c r="Q9" s="185">
        <v>24</v>
      </c>
      <c r="R9" s="186" t="s">
        <v>143</v>
      </c>
      <c r="S9" s="185">
        <v>16</v>
      </c>
      <c r="T9" s="210">
        <f t="shared" si="0"/>
        <v>182</v>
      </c>
    </row>
    <row r="10" spans="1:20" ht="16.5" thickBot="1" x14ac:dyDescent="0.3">
      <c r="A10" s="205" t="s">
        <v>102</v>
      </c>
      <c r="B10" s="141" t="s">
        <v>141</v>
      </c>
      <c r="C10" s="182">
        <v>16</v>
      </c>
      <c r="D10" s="59" t="s">
        <v>141</v>
      </c>
      <c r="E10" s="185">
        <v>16</v>
      </c>
      <c r="F10" s="13" t="s">
        <v>140</v>
      </c>
      <c r="G10" s="185">
        <v>28</v>
      </c>
      <c r="H10" s="186" t="s">
        <v>141</v>
      </c>
      <c r="I10" s="185">
        <v>16</v>
      </c>
      <c r="J10" s="59" t="s">
        <v>141</v>
      </c>
      <c r="K10" s="182">
        <v>8</v>
      </c>
      <c r="L10" s="59" t="s">
        <v>137</v>
      </c>
      <c r="M10" s="185">
        <v>10</v>
      </c>
      <c r="N10" s="115" t="s">
        <v>138</v>
      </c>
      <c r="O10" s="185">
        <v>32</v>
      </c>
      <c r="P10" s="186" t="s">
        <v>138</v>
      </c>
      <c r="Q10" s="185">
        <v>32</v>
      </c>
      <c r="R10" s="186" t="s">
        <v>138</v>
      </c>
      <c r="S10" s="185">
        <v>32</v>
      </c>
      <c r="T10" s="210">
        <f t="shared" si="0"/>
        <v>190</v>
      </c>
    </row>
    <row r="11" spans="1:20" ht="16.5" thickBot="1" x14ac:dyDescent="0.3">
      <c r="A11" s="205" t="s">
        <v>27</v>
      </c>
      <c r="B11" s="16" t="s">
        <v>140</v>
      </c>
      <c r="C11" s="142">
        <v>28</v>
      </c>
      <c r="D11" s="16" t="s">
        <v>139</v>
      </c>
      <c r="E11" s="142">
        <v>24</v>
      </c>
      <c r="F11" s="16" t="s">
        <v>143</v>
      </c>
      <c r="G11" s="183">
        <v>16</v>
      </c>
      <c r="H11" s="14" t="s">
        <v>137</v>
      </c>
      <c r="I11" s="183">
        <v>20</v>
      </c>
      <c r="J11" s="16" t="s">
        <v>137</v>
      </c>
      <c r="K11" s="142">
        <v>10</v>
      </c>
      <c r="L11" s="16" t="s">
        <v>139</v>
      </c>
      <c r="M11" s="142">
        <v>12</v>
      </c>
      <c r="N11" s="143" t="s">
        <v>139</v>
      </c>
      <c r="O11" s="183">
        <v>24</v>
      </c>
      <c r="P11" s="14" t="s">
        <v>137</v>
      </c>
      <c r="Q11" s="183">
        <v>20</v>
      </c>
      <c r="R11" s="14" t="s">
        <v>139</v>
      </c>
      <c r="S11" s="183">
        <v>24</v>
      </c>
      <c r="T11" s="210">
        <f t="shared" si="0"/>
        <v>178</v>
      </c>
    </row>
    <row r="12" spans="1:20" ht="16.5" thickBot="1" x14ac:dyDescent="0.3">
      <c r="A12" s="199" t="s">
        <v>136</v>
      </c>
      <c r="B12" s="200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201"/>
    </row>
    <row r="13" spans="1:20" ht="16.5" thickBot="1" x14ac:dyDescent="0.3">
      <c r="A13" s="205" t="s">
        <v>115</v>
      </c>
      <c r="B13" s="12" t="s">
        <v>117</v>
      </c>
      <c r="C13" s="5">
        <v>0</v>
      </c>
      <c r="D13" s="7" t="s">
        <v>117</v>
      </c>
      <c r="E13" s="5">
        <v>0</v>
      </c>
      <c r="F13" s="12" t="s">
        <v>117</v>
      </c>
      <c r="G13" s="5">
        <v>0</v>
      </c>
      <c r="H13" s="7" t="s">
        <v>137</v>
      </c>
      <c r="I13" s="5">
        <v>20</v>
      </c>
      <c r="J13" s="244" t="s">
        <v>117</v>
      </c>
      <c r="K13" s="245">
        <v>0</v>
      </c>
      <c r="L13" s="244" t="s">
        <v>117</v>
      </c>
      <c r="M13" s="245">
        <v>0</v>
      </c>
      <c r="N13" s="119" t="s">
        <v>117</v>
      </c>
      <c r="O13" s="5">
        <v>0</v>
      </c>
      <c r="P13" s="7" t="s">
        <v>117</v>
      </c>
      <c r="Q13" s="5">
        <v>0</v>
      </c>
      <c r="R13" s="7" t="s">
        <v>117</v>
      </c>
      <c r="S13" s="5">
        <v>0</v>
      </c>
      <c r="T13" s="211">
        <f t="shared" ref="T13:T19" si="1">SUM(C13,E13,G13,I13,K13,M13,O13,Q13,S13)</f>
        <v>20</v>
      </c>
    </row>
    <row r="14" spans="1:20" ht="16.5" thickBot="1" x14ac:dyDescent="0.3">
      <c r="A14" s="205" t="s">
        <v>118</v>
      </c>
      <c r="B14" s="13" t="s">
        <v>117</v>
      </c>
      <c r="C14" s="185">
        <v>0</v>
      </c>
      <c r="D14" s="186" t="s">
        <v>117</v>
      </c>
      <c r="E14" s="185">
        <v>0</v>
      </c>
      <c r="F14" s="7" t="s">
        <v>117</v>
      </c>
      <c r="G14" s="5">
        <v>0</v>
      </c>
      <c r="H14" s="186" t="s">
        <v>138</v>
      </c>
      <c r="I14" s="185">
        <v>32</v>
      </c>
      <c r="J14" s="246" t="s">
        <v>137</v>
      </c>
      <c r="K14" s="247">
        <v>10</v>
      </c>
      <c r="L14" s="246" t="s">
        <v>143</v>
      </c>
      <c r="M14" s="247">
        <v>8</v>
      </c>
      <c r="N14" s="187" t="s">
        <v>117</v>
      </c>
      <c r="O14" s="185">
        <v>0</v>
      </c>
      <c r="P14" s="186" t="s">
        <v>117</v>
      </c>
      <c r="Q14" s="185">
        <v>0</v>
      </c>
      <c r="R14" s="186" t="s">
        <v>117</v>
      </c>
      <c r="S14" s="185">
        <v>0</v>
      </c>
      <c r="T14" s="211">
        <f t="shared" si="1"/>
        <v>50</v>
      </c>
    </row>
    <row r="15" spans="1:20" ht="16.5" thickBot="1" x14ac:dyDescent="0.3">
      <c r="A15" s="205" t="s">
        <v>95</v>
      </c>
      <c r="B15" s="13" t="s">
        <v>138</v>
      </c>
      <c r="C15" s="185">
        <v>32</v>
      </c>
      <c r="D15" s="186" t="s">
        <v>144</v>
      </c>
      <c r="E15" s="185">
        <v>16</v>
      </c>
      <c r="F15" s="13" t="s">
        <v>138</v>
      </c>
      <c r="G15" s="185">
        <v>32</v>
      </c>
      <c r="H15" s="186" t="s">
        <v>140</v>
      </c>
      <c r="I15" s="185">
        <v>28</v>
      </c>
      <c r="J15" s="246" t="s">
        <v>138</v>
      </c>
      <c r="K15" s="247">
        <v>16</v>
      </c>
      <c r="L15" s="246" t="s">
        <v>144</v>
      </c>
      <c r="M15" s="247">
        <v>8</v>
      </c>
      <c r="N15" s="187" t="s">
        <v>139</v>
      </c>
      <c r="O15" s="185">
        <v>24</v>
      </c>
      <c r="P15" s="186" t="s">
        <v>140</v>
      </c>
      <c r="Q15" s="185">
        <v>28</v>
      </c>
      <c r="R15" s="186" t="s">
        <v>138</v>
      </c>
      <c r="S15" s="185">
        <v>32</v>
      </c>
      <c r="T15" s="211">
        <f t="shared" si="1"/>
        <v>216</v>
      </c>
    </row>
    <row r="16" spans="1:20" ht="16.5" thickBot="1" x14ac:dyDescent="0.3">
      <c r="A16" s="205" t="s">
        <v>58</v>
      </c>
      <c r="B16" s="13" t="s">
        <v>140</v>
      </c>
      <c r="C16" s="185">
        <v>28</v>
      </c>
      <c r="D16" s="186" t="s">
        <v>139</v>
      </c>
      <c r="E16" s="185">
        <v>24</v>
      </c>
      <c r="F16" s="13" t="s">
        <v>140</v>
      </c>
      <c r="G16" s="185">
        <v>28</v>
      </c>
      <c r="H16" s="186" t="s">
        <v>141</v>
      </c>
      <c r="I16" s="185">
        <v>16</v>
      </c>
      <c r="J16" s="246" t="s">
        <v>140</v>
      </c>
      <c r="K16" s="247">
        <v>14</v>
      </c>
      <c r="L16" s="246" t="s">
        <v>140</v>
      </c>
      <c r="M16" s="247">
        <v>14</v>
      </c>
      <c r="N16" s="187" t="s">
        <v>137</v>
      </c>
      <c r="O16" s="185">
        <v>20</v>
      </c>
      <c r="P16" s="186" t="s">
        <v>137</v>
      </c>
      <c r="Q16" s="185">
        <v>20</v>
      </c>
      <c r="R16" s="186" t="s">
        <v>139</v>
      </c>
      <c r="S16" s="185">
        <v>24</v>
      </c>
      <c r="T16" s="211">
        <f t="shared" si="1"/>
        <v>188</v>
      </c>
    </row>
    <row r="17" spans="1:20" ht="16.5" thickBot="1" x14ac:dyDescent="0.3">
      <c r="A17" s="205" t="s">
        <v>106</v>
      </c>
      <c r="B17" s="13" t="s">
        <v>137</v>
      </c>
      <c r="C17" s="185">
        <v>20</v>
      </c>
      <c r="D17" s="186" t="s">
        <v>137</v>
      </c>
      <c r="E17" s="185">
        <v>20</v>
      </c>
      <c r="F17" s="13" t="s">
        <v>139</v>
      </c>
      <c r="G17" s="185">
        <v>24</v>
      </c>
      <c r="H17" s="186" t="s">
        <v>139</v>
      </c>
      <c r="I17" s="185">
        <v>24</v>
      </c>
      <c r="J17" s="246" t="s">
        <v>143</v>
      </c>
      <c r="K17" s="247">
        <v>8</v>
      </c>
      <c r="L17" s="246" t="s">
        <v>138</v>
      </c>
      <c r="M17" s="247">
        <v>16</v>
      </c>
      <c r="N17" s="187" t="s">
        <v>138</v>
      </c>
      <c r="O17" s="185">
        <v>32</v>
      </c>
      <c r="P17" s="186" t="s">
        <v>138</v>
      </c>
      <c r="Q17" s="185">
        <v>32</v>
      </c>
      <c r="R17" s="186" t="s">
        <v>137</v>
      </c>
      <c r="S17" s="185">
        <v>20</v>
      </c>
      <c r="T17" s="210">
        <f t="shared" si="1"/>
        <v>196</v>
      </c>
    </row>
    <row r="18" spans="1:20" ht="16.5" thickBot="1" x14ac:dyDescent="0.3">
      <c r="A18" s="205" t="s">
        <v>116</v>
      </c>
      <c r="B18" s="16" t="s">
        <v>139</v>
      </c>
      <c r="C18" s="192">
        <v>24</v>
      </c>
      <c r="D18" s="14" t="s">
        <v>140</v>
      </c>
      <c r="E18" s="192">
        <v>28</v>
      </c>
      <c r="F18" s="16" t="s">
        <v>142</v>
      </c>
      <c r="G18" s="192">
        <v>16</v>
      </c>
      <c r="H18" s="14" t="s">
        <v>145</v>
      </c>
      <c r="I18" s="192">
        <v>16</v>
      </c>
      <c r="J18" s="248" t="s">
        <v>139</v>
      </c>
      <c r="K18" s="249">
        <v>12</v>
      </c>
      <c r="L18" s="248" t="s">
        <v>139</v>
      </c>
      <c r="M18" s="249">
        <v>12</v>
      </c>
      <c r="N18" s="193" t="s">
        <v>140</v>
      </c>
      <c r="O18" s="192">
        <v>28</v>
      </c>
      <c r="P18" s="14" t="s">
        <v>142</v>
      </c>
      <c r="Q18" s="192">
        <v>16</v>
      </c>
      <c r="R18" s="14" t="s">
        <v>140</v>
      </c>
      <c r="S18" s="192">
        <v>28</v>
      </c>
      <c r="T18" s="210">
        <f>SUM(C18,E18,G18,I18,K18,M18,O18,Q18,S18)</f>
        <v>180</v>
      </c>
    </row>
    <row r="19" spans="1:20" ht="16.5" thickBot="1" x14ac:dyDescent="0.3">
      <c r="A19" s="205" t="s">
        <v>63</v>
      </c>
      <c r="B19" s="188" t="s">
        <v>144</v>
      </c>
      <c r="C19" s="189">
        <v>16</v>
      </c>
      <c r="D19" s="190" t="s">
        <v>138</v>
      </c>
      <c r="E19" s="189">
        <v>32</v>
      </c>
      <c r="F19" s="188" t="s">
        <v>137</v>
      </c>
      <c r="G19" s="189">
        <v>20</v>
      </c>
      <c r="H19" s="190" t="s">
        <v>141</v>
      </c>
      <c r="I19" s="189">
        <v>16</v>
      </c>
      <c r="J19" s="250" t="s">
        <v>142</v>
      </c>
      <c r="K19" s="251">
        <v>8</v>
      </c>
      <c r="L19" s="250" t="s">
        <v>137</v>
      </c>
      <c r="M19" s="251">
        <v>10</v>
      </c>
      <c r="N19" s="191" t="s">
        <v>142</v>
      </c>
      <c r="O19" s="189">
        <v>16</v>
      </c>
      <c r="P19" s="190" t="s">
        <v>139</v>
      </c>
      <c r="Q19" s="189">
        <v>24</v>
      </c>
      <c r="R19" s="190" t="s">
        <v>117</v>
      </c>
      <c r="S19" s="189">
        <v>0</v>
      </c>
      <c r="T19" s="210">
        <f t="shared" si="1"/>
        <v>142</v>
      </c>
    </row>
    <row r="20" spans="1:20" ht="16.5" customHeight="1" thickBot="1" x14ac:dyDescent="0.3"/>
    <row r="21" spans="1:20" ht="16.5" customHeight="1" thickBot="1" x14ac:dyDescent="0.3">
      <c r="A21" s="385" t="s">
        <v>0</v>
      </c>
      <c r="B21" s="388" t="s">
        <v>107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418" t="s">
        <v>114</v>
      </c>
      <c r="N21" s="419"/>
      <c r="O21" s="150"/>
      <c r="P21" s="389" t="s">
        <v>0</v>
      </c>
      <c r="Q21" s="390"/>
      <c r="R21" s="391"/>
      <c r="S21" s="435" t="s">
        <v>113</v>
      </c>
      <c r="T21" s="436"/>
    </row>
    <row r="22" spans="1:20" ht="16.5" thickBot="1" x14ac:dyDescent="0.3">
      <c r="A22" s="386"/>
      <c r="B22" s="218" t="s">
        <v>128</v>
      </c>
      <c r="C22" s="375" t="s">
        <v>129</v>
      </c>
      <c r="D22" s="398"/>
      <c r="E22" s="375" t="s">
        <v>130</v>
      </c>
      <c r="F22" s="398"/>
      <c r="G22" s="399" t="s">
        <v>131</v>
      </c>
      <c r="H22" s="400"/>
      <c r="I22" s="399" t="s">
        <v>132</v>
      </c>
      <c r="J22" s="400"/>
      <c r="K22" s="375" t="s">
        <v>133</v>
      </c>
      <c r="L22" s="431"/>
      <c r="M22" s="420"/>
      <c r="N22" s="421"/>
      <c r="O22" s="150"/>
      <c r="P22" s="392"/>
      <c r="Q22" s="393"/>
      <c r="R22" s="394"/>
      <c r="S22" s="437"/>
      <c r="T22" s="438"/>
    </row>
    <row r="23" spans="1:20" ht="16.5" thickBot="1" x14ac:dyDescent="0.3">
      <c r="A23" s="387"/>
      <c r="B23" s="219" t="s">
        <v>12</v>
      </c>
      <c r="C23" s="204" t="s">
        <v>24</v>
      </c>
      <c r="D23" s="204" t="s">
        <v>12</v>
      </c>
      <c r="E23" s="204" t="s">
        <v>24</v>
      </c>
      <c r="F23" s="204" t="s">
        <v>12</v>
      </c>
      <c r="G23" s="204" t="s">
        <v>11</v>
      </c>
      <c r="H23" s="204" t="s">
        <v>12</v>
      </c>
      <c r="I23" s="204" t="s">
        <v>24</v>
      </c>
      <c r="J23" s="204" t="s">
        <v>12</v>
      </c>
      <c r="K23" s="204" t="s">
        <v>11</v>
      </c>
      <c r="L23" s="215" t="s">
        <v>12</v>
      </c>
      <c r="M23" s="422"/>
      <c r="N23" s="423"/>
      <c r="O23" s="150"/>
      <c r="P23" s="395"/>
      <c r="Q23" s="396"/>
      <c r="R23" s="397"/>
      <c r="S23" s="439"/>
      <c r="T23" s="440"/>
    </row>
    <row r="24" spans="1:20" ht="19.5" thickBot="1" x14ac:dyDescent="0.3">
      <c r="A24" s="222" t="s">
        <v>135</v>
      </c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424"/>
      <c r="N24" s="425"/>
      <c r="O24" s="158"/>
      <c r="P24" s="432" t="s">
        <v>135</v>
      </c>
      <c r="Q24" s="433"/>
      <c r="R24" s="434"/>
      <c r="S24" s="242"/>
      <c r="T24" s="243"/>
    </row>
    <row r="25" spans="1:20" ht="16.5" thickBot="1" x14ac:dyDescent="0.3">
      <c r="A25" s="223" t="s">
        <v>29</v>
      </c>
      <c r="B25" s="233">
        <v>0</v>
      </c>
      <c r="C25" s="234">
        <v>5</v>
      </c>
      <c r="D25" s="235">
        <v>5</v>
      </c>
      <c r="E25" s="234">
        <v>0</v>
      </c>
      <c r="F25" s="235">
        <v>0</v>
      </c>
      <c r="G25" s="234"/>
      <c r="H25" s="235"/>
      <c r="I25" s="235">
        <v>0</v>
      </c>
      <c r="J25" s="235">
        <v>0</v>
      </c>
      <c r="K25" s="234"/>
      <c r="L25" s="236">
        <v>20</v>
      </c>
      <c r="M25" s="401">
        <f t="shared" ref="M25:M30" si="2">SUM(B25,D25,F25,H25,J25,L25)</f>
        <v>25</v>
      </c>
      <c r="N25" s="402"/>
      <c r="O25" s="162"/>
      <c r="P25" s="383" t="s">
        <v>29</v>
      </c>
      <c r="Q25" s="384"/>
      <c r="R25" s="384"/>
      <c r="S25" s="384">
        <f>SUM(M25, T6)</f>
        <v>197</v>
      </c>
      <c r="T25" s="413"/>
    </row>
    <row r="26" spans="1:20" ht="16.5" thickBot="1" x14ac:dyDescent="0.3">
      <c r="A26" s="223" t="s">
        <v>59</v>
      </c>
      <c r="B26" s="220">
        <v>20</v>
      </c>
      <c r="C26" s="214">
        <v>21</v>
      </c>
      <c r="D26" s="213">
        <v>20</v>
      </c>
      <c r="E26" s="214">
        <v>6</v>
      </c>
      <c r="F26" s="213">
        <v>20</v>
      </c>
      <c r="G26" s="214" t="s">
        <v>138</v>
      </c>
      <c r="H26" s="213">
        <v>52</v>
      </c>
      <c r="I26" s="213">
        <v>1</v>
      </c>
      <c r="J26" s="213">
        <v>1</v>
      </c>
      <c r="K26" s="214" t="s">
        <v>139</v>
      </c>
      <c r="L26" s="227">
        <v>44</v>
      </c>
      <c r="M26" s="401">
        <f t="shared" si="2"/>
        <v>157</v>
      </c>
      <c r="N26" s="402"/>
      <c r="O26" s="162"/>
      <c r="P26" s="383" t="s">
        <v>59</v>
      </c>
      <c r="Q26" s="384"/>
      <c r="R26" s="384"/>
      <c r="S26" s="384">
        <f>SUM(M26, T7)</f>
        <v>367</v>
      </c>
      <c r="T26" s="413"/>
    </row>
    <row r="27" spans="1:20" ht="16.5" thickBot="1" x14ac:dyDescent="0.3">
      <c r="A27" s="223" t="s">
        <v>26</v>
      </c>
      <c r="B27" s="220">
        <v>0</v>
      </c>
      <c r="C27" s="214">
        <v>0</v>
      </c>
      <c r="D27" s="213">
        <v>0</v>
      </c>
      <c r="E27" s="214">
        <v>0</v>
      </c>
      <c r="F27" s="213">
        <v>0</v>
      </c>
      <c r="G27" s="214"/>
      <c r="H27" s="213"/>
      <c r="I27" s="213">
        <v>5</v>
      </c>
      <c r="J27" s="213">
        <v>5</v>
      </c>
      <c r="K27" s="214"/>
      <c r="L27" s="227">
        <v>20</v>
      </c>
      <c r="M27" s="401">
        <f t="shared" si="2"/>
        <v>25</v>
      </c>
      <c r="N27" s="402"/>
      <c r="O27" s="162"/>
      <c r="P27" s="383" t="s">
        <v>134</v>
      </c>
      <c r="Q27" s="384"/>
      <c r="R27" s="384"/>
      <c r="S27" s="384">
        <f>SUM(M27, T8)</f>
        <v>181</v>
      </c>
      <c r="T27" s="413"/>
    </row>
    <row r="28" spans="1:20" ht="16.5" thickBot="1" x14ac:dyDescent="0.3">
      <c r="A28" s="223" t="s">
        <v>65</v>
      </c>
      <c r="B28" s="220">
        <v>20</v>
      </c>
      <c r="C28" s="214">
        <v>21</v>
      </c>
      <c r="D28" s="213">
        <v>20</v>
      </c>
      <c r="E28" s="214">
        <v>4</v>
      </c>
      <c r="F28" s="213">
        <v>20</v>
      </c>
      <c r="G28" s="214" t="s">
        <v>139</v>
      </c>
      <c r="H28" s="213">
        <v>44</v>
      </c>
      <c r="I28" s="213">
        <v>20</v>
      </c>
      <c r="J28" s="213">
        <v>20</v>
      </c>
      <c r="K28" s="214" t="s">
        <v>140</v>
      </c>
      <c r="L28" s="227">
        <v>48</v>
      </c>
      <c r="M28" s="401">
        <f t="shared" si="2"/>
        <v>172</v>
      </c>
      <c r="N28" s="402"/>
      <c r="O28" s="162"/>
      <c r="P28" s="383" t="s">
        <v>65</v>
      </c>
      <c r="Q28" s="384"/>
      <c r="R28" s="384"/>
      <c r="S28" s="384">
        <f>SUM(M28, T9)</f>
        <v>354</v>
      </c>
      <c r="T28" s="413"/>
    </row>
    <row r="29" spans="1:20" ht="16.5" thickBot="1" x14ac:dyDescent="0.3">
      <c r="A29" s="223" t="s">
        <v>102</v>
      </c>
      <c r="B29" s="220">
        <v>0</v>
      </c>
      <c r="C29" s="214">
        <v>4</v>
      </c>
      <c r="D29" s="213">
        <v>4</v>
      </c>
      <c r="E29" s="214">
        <v>10</v>
      </c>
      <c r="F29" s="213">
        <v>20</v>
      </c>
      <c r="G29" s="214"/>
      <c r="H29" s="213"/>
      <c r="I29" s="213">
        <v>0</v>
      </c>
      <c r="J29" s="213">
        <v>0</v>
      </c>
      <c r="K29" s="214"/>
      <c r="L29" s="227">
        <v>20</v>
      </c>
      <c r="M29" s="401">
        <f t="shared" si="2"/>
        <v>44</v>
      </c>
      <c r="N29" s="402"/>
      <c r="O29" s="162"/>
      <c r="P29" s="383" t="s">
        <v>102</v>
      </c>
      <c r="Q29" s="384"/>
      <c r="R29" s="384"/>
      <c r="S29" s="384">
        <f>SUM(M29,T10)</f>
        <v>234</v>
      </c>
      <c r="T29" s="413"/>
    </row>
    <row r="30" spans="1:20" ht="16.5" thickBot="1" x14ac:dyDescent="0.3">
      <c r="A30" s="224" t="s">
        <v>27</v>
      </c>
      <c r="B30" s="229">
        <v>20</v>
      </c>
      <c r="C30" s="230">
        <v>15</v>
      </c>
      <c r="D30" s="231">
        <v>15</v>
      </c>
      <c r="E30" s="230">
        <v>3</v>
      </c>
      <c r="F30" s="231">
        <v>15</v>
      </c>
      <c r="G30" s="230" t="s">
        <v>140</v>
      </c>
      <c r="H30" s="231">
        <v>48</v>
      </c>
      <c r="I30" s="231">
        <v>3</v>
      </c>
      <c r="J30" s="231">
        <v>3</v>
      </c>
      <c r="K30" s="230" t="s">
        <v>138</v>
      </c>
      <c r="L30" s="232">
        <v>52</v>
      </c>
      <c r="M30" s="401">
        <f t="shared" si="2"/>
        <v>153</v>
      </c>
      <c r="N30" s="402"/>
      <c r="O30" s="174"/>
      <c r="P30" s="429" t="s">
        <v>27</v>
      </c>
      <c r="Q30" s="430"/>
      <c r="R30" s="430"/>
      <c r="S30" s="414">
        <f>SUM(M30,T11)</f>
        <v>331</v>
      </c>
      <c r="T30" s="415"/>
    </row>
    <row r="31" spans="1:20" ht="19.5" thickBot="1" x14ac:dyDescent="0.3">
      <c r="A31" s="225" t="s">
        <v>136</v>
      </c>
      <c r="B31" s="212"/>
      <c r="C31" s="202"/>
      <c r="D31" s="202"/>
      <c r="E31" s="202"/>
      <c r="F31" s="202"/>
      <c r="G31" s="202"/>
      <c r="H31" s="202"/>
      <c r="I31" s="202"/>
      <c r="J31" s="202"/>
      <c r="K31" s="202"/>
      <c r="L31" s="203"/>
      <c r="M31" s="443"/>
      <c r="N31" s="444"/>
      <c r="O31" s="162"/>
      <c r="P31" s="405" t="s">
        <v>136</v>
      </c>
      <c r="Q31" s="406"/>
      <c r="R31" s="407"/>
      <c r="S31" s="240"/>
      <c r="T31" s="241"/>
    </row>
    <row r="32" spans="1:20" ht="16.5" thickBot="1" x14ac:dyDescent="0.3">
      <c r="A32" s="223" t="s">
        <v>115</v>
      </c>
      <c r="B32" s="233">
        <v>0</v>
      </c>
      <c r="C32" s="234">
        <v>2</v>
      </c>
      <c r="D32" s="235">
        <v>2</v>
      </c>
      <c r="E32" s="234">
        <v>0</v>
      </c>
      <c r="F32" s="235">
        <v>0</v>
      </c>
      <c r="G32" s="234"/>
      <c r="H32" s="235"/>
      <c r="I32" s="235">
        <v>5</v>
      </c>
      <c r="J32" s="235">
        <v>5</v>
      </c>
      <c r="K32" s="234"/>
      <c r="L32" s="236"/>
      <c r="M32" s="401">
        <f t="shared" ref="M32:M38" si="3">SUM(B32,D32,F32,H32,J32,L32)</f>
        <v>7</v>
      </c>
      <c r="N32" s="402"/>
      <c r="O32" s="162"/>
      <c r="P32" s="408" t="s">
        <v>115</v>
      </c>
      <c r="Q32" s="409"/>
      <c r="R32" s="409"/>
      <c r="S32" s="409">
        <f t="shared" ref="S32:S38" si="4">SUM(M32,T13)</f>
        <v>27</v>
      </c>
      <c r="T32" s="416"/>
    </row>
    <row r="33" spans="1:20" ht="16.5" thickBot="1" x14ac:dyDescent="0.3">
      <c r="A33" s="223" t="s">
        <v>118</v>
      </c>
      <c r="B33" s="220">
        <v>20</v>
      </c>
      <c r="C33" s="214">
        <v>0</v>
      </c>
      <c r="D33" s="213">
        <v>0</v>
      </c>
      <c r="E33" s="214">
        <v>0</v>
      </c>
      <c r="F33" s="213">
        <v>0</v>
      </c>
      <c r="G33" s="214"/>
      <c r="H33" s="213"/>
      <c r="I33" s="213">
        <v>0</v>
      </c>
      <c r="J33" s="213">
        <v>0</v>
      </c>
      <c r="K33" s="214"/>
      <c r="L33" s="227"/>
      <c r="M33" s="401">
        <f t="shared" si="3"/>
        <v>20</v>
      </c>
      <c r="N33" s="402"/>
      <c r="O33" s="162"/>
      <c r="P33" s="383" t="s">
        <v>118</v>
      </c>
      <c r="Q33" s="384"/>
      <c r="R33" s="384"/>
      <c r="S33" s="384">
        <f t="shared" si="4"/>
        <v>70</v>
      </c>
      <c r="T33" s="413"/>
    </row>
    <row r="34" spans="1:20" ht="16.5" thickBot="1" x14ac:dyDescent="0.3">
      <c r="A34" s="223" t="s">
        <v>95</v>
      </c>
      <c r="B34" s="220">
        <v>0</v>
      </c>
      <c r="C34" s="214">
        <v>13</v>
      </c>
      <c r="D34" s="213">
        <v>13</v>
      </c>
      <c r="E34" s="214">
        <v>5</v>
      </c>
      <c r="F34" s="213">
        <v>20</v>
      </c>
      <c r="G34" s="214"/>
      <c r="H34" s="213">
        <v>20</v>
      </c>
      <c r="I34" s="213">
        <v>4</v>
      </c>
      <c r="J34" s="213">
        <v>4</v>
      </c>
      <c r="K34" s="214"/>
      <c r="L34" s="227">
        <v>20</v>
      </c>
      <c r="M34" s="401">
        <f t="shared" si="3"/>
        <v>77</v>
      </c>
      <c r="N34" s="402"/>
      <c r="O34" s="162"/>
      <c r="P34" s="383" t="s">
        <v>95</v>
      </c>
      <c r="Q34" s="384"/>
      <c r="R34" s="384"/>
      <c r="S34" s="384">
        <f t="shared" si="4"/>
        <v>293</v>
      </c>
      <c r="T34" s="413"/>
    </row>
    <row r="35" spans="1:20" ht="16.5" thickBot="1" x14ac:dyDescent="0.3">
      <c r="A35" s="223" t="s">
        <v>58</v>
      </c>
      <c r="B35" s="220">
        <v>0</v>
      </c>
      <c r="C35" s="214">
        <v>1</v>
      </c>
      <c r="D35" s="213">
        <v>1</v>
      </c>
      <c r="E35" s="214">
        <v>6</v>
      </c>
      <c r="F35" s="213">
        <v>20</v>
      </c>
      <c r="G35" s="214" t="s">
        <v>139</v>
      </c>
      <c r="H35" s="213">
        <v>44</v>
      </c>
      <c r="I35" s="213">
        <v>3</v>
      </c>
      <c r="J35" s="213">
        <v>3</v>
      </c>
      <c r="K35" s="214" t="s">
        <v>139</v>
      </c>
      <c r="L35" s="227">
        <v>44</v>
      </c>
      <c r="M35" s="401">
        <f t="shared" si="3"/>
        <v>112</v>
      </c>
      <c r="N35" s="402"/>
      <c r="O35" s="162"/>
      <c r="P35" s="383" t="s">
        <v>58</v>
      </c>
      <c r="Q35" s="384"/>
      <c r="R35" s="384"/>
      <c r="S35" s="384">
        <f t="shared" si="4"/>
        <v>300</v>
      </c>
      <c r="T35" s="413"/>
    </row>
    <row r="36" spans="1:20" ht="16.5" thickBot="1" x14ac:dyDescent="0.3">
      <c r="A36" s="223" t="s">
        <v>106</v>
      </c>
      <c r="B36" s="220">
        <v>20</v>
      </c>
      <c r="C36" s="214">
        <v>33</v>
      </c>
      <c r="D36" s="213">
        <v>20</v>
      </c>
      <c r="E36" s="214">
        <v>17</v>
      </c>
      <c r="F36" s="213">
        <v>20</v>
      </c>
      <c r="G36" s="214"/>
      <c r="H36" s="213">
        <v>20</v>
      </c>
      <c r="I36" s="213">
        <v>20</v>
      </c>
      <c r="J36" s="213">
        <v>20</v>
      </c>
      <c r="K36" s="214" t="s">
        <v>140</v>
      </c>
      <c r="L36" s="227">
        <v>48</v>
      </c>
      <c r="M36" s="401">
        <f t="shared" si="3"/>
        <v>148</v>
      </c>
      <c r="N36" s="402"/>
      <c r="P36" s="383" t="s">
        <v>106</v>
      </c>
      <c r="Q36" s="384"/>
      <c r="R36" s="384"/>
      <c r="S36" s="384">
        <f t="shared" si="4"/>
        <v>344</v>
      </c>
      <c r="T36" s="413"/>
    </row>
    <row r="37" spans="1:20" ht="16.5" thickBot="1" x14ac:dyDescent="0.3">
      <c r="A37" s="223" t="s">
        <v>116</v>
      </c>
      <c r="B37" s="220">
        <v>0</v>
      </c>
      <c r="C37" s="214">
        <v>21</v>
      </c>
      <c r="D37" s="213">
        <v>20</v>
      </c>
      <c r="E37" s="214">
        <v>12</v>
      </c>
      <c r="F37" s="213">
        <v>20</v>
      </c>
      <c r="G37" s="214" t="s">
        <v>138</v>
      </c>
      <c r="H37" s="213">
        <v>52</v>
      </c>
      <c r="I37" s="213">
        <v>11</v>
      </c>
      <c r="J37" s="213">
        <v>11</v>
      </c>
      <c r="K37" s="214" t="s">
        <v>138</v>
      </c>
      <c r="L37" s="227">
        <v>52</v>
      </c>
      <c r="M37" s="401">
        <f>SUM(B37,D37,F37,H37,J37,L37)</f>
        <v>155</v>
      </c>
      <c r="N37" s="402"/>
      <c r="P37" s="383" t="s">
        <v>116</v>
      </c>
      <c r="Q37" s="384"/>
      <c r="R37" s="384"/>
      <c r="S37" s="384">
        <f t="shared" si="4"/>
        <v>335</v>
      </c>
      <c r="T37" s="413"/>
    </row>
    <row r="38" spans="1:20" ht="16.5" thickBot="1" x14ac:dyDescent="0.3">
      <c r="A38" s="226" t="s">
        <v>63</v>
      </c>
      <c r="B38" s="221">
        <v>0</v>
      </c>
      <c r="C38" s="217"/>
      <c r="D38" s="216"/>
      <c r="E38" s="217">
        <v>2</v>
      </c>
      <c r="F38" s="216">
        <v>10</v>
      </c>
      <c r="G38" s="217" t="s">
        <v>140</v>
      </c>
      <c r="H38" s="216">
        <v>48</v>
      </c>
      <c r="I38" s="216">
        <v>4</v>
      </c>
      <c r="J38" s="216">
        <v>4</v>
      </c>
      <c r="K38" s="217"/>
      <c r="L38" s="228">
        <v>20</v>
      </c>
      <c r="M38" s="441">
        <f t="shared" si="3"/>
        <v>82</v>
      </c>
      <c r="N38" s="442"/>
      <c r="P38" s="403" t="s">
        <v>63</v>
      </c>
      <c r="Q38" s="404"/>
      <c r="R38" s="404"/>
      <c r="S38" s="404">
        <f t="shared" si="4"/>
        <v>224</v>
      </c>
      <c r="T38" s="417"/>
    </row>
  </sheetData>
  <mergeCells count="66">
    <mergeCell ref="P37:R37"/>
    <mergeCell ref="M37:N37"/>
    <mergeCell ref="S37:T37"/>
    <mergeCell ref="M33:N33"/>
    <mergeCell ref="M34:N34"/>
    <mergeCell ref="M35:N35"/>
    <mergeCell ref="M36:N36"/>
    <mergeCell ref="M38:N38"/>
    <mergeCell ref="M28:N28"/>
    <mergeCell ref="M29:N29"/>
    <mergeCell ref="M30:N30"/>
    <mergeCell ref="M31:N31"/>
    <mergeCell ref="M32:N32"/>
    <mergeCell ref="A1:T1"/>
    <mergeCell ref="P34:R34"/>
    <mergeCell ref="P36:R36"/>
    <mergeCell ref="P28:R28"/>
    <mergeCell ref="P29:R29"/>
    <mergeCell ref="P30:R30"/>
    <mergeCell ref="K22:L22"/>
    <mergeCell ref="P24:R24"/>
    <mergeCell ref="P25:R25"/>
    <mergeCell ref="P26:R26"/>
    <mergeCell ref="P35:R35"/>
    <mergeCell ref="S21:T23"/>
    <mergeCell ref="S25:T25"/>
    <mergeCell ref="S26:T26"/>
    <mergeCell ref="S27:T27"/>
    <mergeCell ref="S28:T28"/>
    <mergeCell ref="P38:R38"/>
    <mergeCell ref="P31:R31"/>
    <mergeCell ref="P32:R32"/>
    <mergeCell ref="P33:R33"/>
    <mergeCell ref="B2:S2"/>
    <mergeCell ref="S29:T29"/>
    <mergeCell ref="S30:T30"/>
    <mergeCell ref="S32:T32"/>
    <mergeCell ref="S33:T33"/>
    <mergeCell ref="S34:T34"/>
    <mergeCell ref="S35:T35"/>
    <mergeCell ref="S36:T36"/>
    <mergeCell ref="S38:T38"/>
    <mergeCell ref="M21:N23"/>
    <mergeCell ref="M24:N24"/>
    <mergeCell ref="M25:N25"/>
    <mergeCell ref="P27:R27"/>
    <mergeCell ref="A21:A23"/>
    <mergeCell ref="B21:L21"/>
    <mergeCell ref="P21:R23"/>
    <mergeCell ref="C22:D22"/>
    <mergeCell ref="E22:F22"/>
    <mergeCell ref="G22:H22"/>
    <mergeCell ref="I22:J22"/>
    <mergeCell ref="M26:N26"/>
    <mergeCell ref="M27:N27"/>
    <mergeCell ref="N3:O3"/>
    <mergeCell ref="P3:Q3"/>
    <mergeCell ref="R3:S3"/>
    <mergeCell ref="A2:A4"/>
    <mergeCell ref="T2:T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453D-BDB3-4EBD-910F-91AF8184C5A1}">
  <dimension ref="A1:AW33"/>
  <sheetViews>
    <sheetView topLeftCell="A4" workbookViewId="0">
      <selection sqref="A1:X32"/>
    </sheetView>
  </sheetViews>
  <sheetFormatPr defaultColWidth="5.5" defaultRowHeight="15.75" x14ac:dyDescent="0.25"/>
  <cols>
    <col min="1" max="1" width="17" customWidth="1"/>
    <col min="2" max="23" width="7.5" customWidth="1"/>
    <col min="24" max="24" width="10.625" customWidth="1"/>
    <col min="25" max="25" width="10" customWidth="1"/>
    <col min="26" max="37" width="5.25" customWidth="1"/>
    <col min="38" max="38" width="10.625" style="131" customWidth="1"/>
    <col min="39" max="39" width="15.625" customWidth="1"/>
    <col min="40" max="40" width="33.375" customWidth="1"/>
  </cols>
  <sheetData>
    <row r="1" spans="1:49" ht="27" thickBot="1" x14ac:dyDescent="0.3">
      <c r="A1" s="446" t="s">
        <v>97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</row>
    <row r="2" spans="1:49" ht="24" thickBot="1" x14ac:dyDescent="0.3">
      <c r="A2" s="448" t="s">
        <v>0</v>
      </c>
      <c r="B2" s="450" t="s">
        <v>98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2"/>
      <c r="X2" s="453" t="s">
        <v>99</v>
      </c>
    </row>
    <row r="3" spans="1:49" ht="16.5" thickBot="1" x14ac:dyDescent="0.3">
      <c r="A3" s="449"/>
      <c r="B3" s="455" t="s">
        <v>40</v>
      </c>
      <c r="C3" s="456"/>
      <c r="D3" s="457" t="s">
        <v>38</v>
      </c>
      <c r="E3" s="458"/>
      <c r="F3" s="455" t="s">
        <v>33</v>
      </c>
      <c r="G3" s="458"/>
      <c r="H3" s="459" t="s">
        <v>32</v>
      </c>
      <c r="I3" s="458"/>
      <c r="J3" s="455" t="s">
        <v>100</v>
      </c>
      <c r="K3" s="459"/>
      <c r="L3" s="455" t="s">
        <v>101</v>
      </c>
      <c r="M3" s="458"/>
      <c r="N3" s="459" t="s">
        <v>89</v>
      </c>
      <c r="O3" s="459"/>
      <c r="P3" s="455" t="s">
        <v>42</v>
      </c>
      <c r="Q3" s="458"/>
      <c r="R3" s="459" t="s">
        <v>35</v>
      </c>
      <c r="S3" s="458"/>
      <c r="T3" s="455" t="s">
        <v>3</v>
      </c>
      <c r="U3" s="459"/>
      <c r="V3" s="455" t="s">
        <v>2</v>
      </c>
      <c r="W3" s="458"/>
      <c r="X3" s="454"/>
    </row>
    <row r="4" spans="1:49" s="131" customFormat="1" ht="16.5" thickBot="1" x14ac:dyDescent="0.3">
      <c r="A4" s="449"/>
      <c r="B4" s="132" t="s">
        <v>11</v>
      </c>
      <c r="C4" s="132" t="s">
        <v>12</v>
      </c>
      <c r="D4" s="132" t="s">
        <v>11</v>
      </c>
      <c r="E4" s="132" t="s">
        <v>12</v>
      </c>
      <c r="F4" s="132" t="s">
        <v>11</v>
      </c>
      <c r="G4" s="132" t="s">
        <v>12</v>
      </c>
      <c r="H4" s="132" t="s">
        <v>11</v>
      </c>
      <c r="I4" s="131" t="s">
        <v>12</v>
      </c>
      <c r="J4" s="132" t="s">
        <v>11</v>
      </c>
      <c r="K4" s="132" t="s">
        <v>12</v>
      </c>
      <c r="L4" s="131" t="s">
        <v>11</v>
      </c>
      <c r="M4" s="132" t="s">
        <v>12</v>
      </c>
      <c r="N4" s="132" t="s">
        <v>11</v>
      </c>
      <c r="O4" s="132" t="s">
        <v>12</v>
      </c>
      <c r="P4" s="132" t="s">
        <v>11</v>
      </c>
      <c r="Q4" s="133" t="s">
        <v>12</v>
      </c>
      <c r="R4" s="132" t="s">
        <v>11</v>
      </c>
      <c r="S4" s="132" t="s">
        <v>12</v>
      </c>
      <c r="T4" s="132" t="s">
        <v>11</v>
      </c>
      <c r="U4" s="132" t="s">
        <v>12</v>
      </c>
      <c r="V4" s="132" t="s">
        <v>11</v>
      </c>
      <c r="W4" s="132" t="s">
        <v>12</v>
      </c>
      <c r="X4" s="454"/>
      <c r="AV4" s="445"/>
      <c r="AW4" s="445"/>
    </row>
    <row r="5" spans="1:49" ht="16.5" thickBot="1" x14ac:dyDescent="0.3">
      <c r="A5" s="134" t="s">
        <v>25</v>
      </c>
      <c r="B5" s="460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135"/>
      <c r="AV5" s="1"/>
    </row>
    <row r="6" spans="1:49" ht="16.5" thickBot="1" x14ac:dyDescent="0.3">
      <c r="A6" s="136" t="s">
        <v>29</v>
      </c>
      <c r="B6" s="12" t="s">
        <v>15</v>
      </c>
      <c r="C6" s="130">
        <v>12</v>
      </c>
      <c r="D6" s="12" t="s">
        <v>14</v>
      </c>
      <c r="E6" s="130">
        <v>13</v>
      </c>
      <c r="F6" s="12" t="s">
        <v>17</v>
      </c>
      <c r="G6" s="5">
        <v>16</v>
      </c>
      <c r="H6" s="7" t="s">
        <v>17</v>
      </c>
      <c r="I6" s="5">
        <v>16</v>
      </c>
      <c r="J6" s="12" t="s">
        <v>16</v>
      </c>
      <c r="K6" s="130">
        <v>10</v>
      </c>
      <c r="L6" s="12" t="s">
        <v>15</v>
      </c>
      <c r="M6" s="130">
        <v>12</v>
      </c>
      <c r="N6" s="7" t="s">
        <v>13</v>
      </c>
      <c r="O6" s="5">
        <v>32</v>
      </c>
      <c r="P6" s="7" t="s">
        <v>91</v>
      </c>
      <c r="Q6" s="5" t="s">
        <v>91</v>
      </c>
      <c r="R6" s="7" t="s">
        <v>17</v>
      </c>
      <c r="S6" s="5">
        <v>16</v>
      </c>
      <c r="T6" s="12" t="s">
        <v>91</v>
      </c>
      <c r="U6" s="5" t="s">
        <v>91</v>
      </c>
      <c r="V6" s="7" t="s">
        <v>17</v>
      </c>
      <c r="W6" s="137">
        <v>16</v>
      </c>
      <c r="X6" s="138">
        <f>SUM(C6,E6,G6,I6,K6,M6,O6,Q6,S6,U6,W6)</f>
        <v>143</v>
      </c>
      <c r="AV6" s="1"/>
    </row>
    <row r="7" spans="1:49" ht="16.5" thickBot="1" x14ac:dyDescent="0.3">
      <c r="A7" s="139" t="s">
        <v>26</v>
      </c>
      <c r="B7" s="13" t="s">
        <v>17</v>
      </c>
      <c r="C7" s="127">
        <v>8</v>
      </c>
      <c r="D7" s="13" t="s">
        <v>17</v>
      </c>
      <c r="E7" s="127">
        <v>8</v>
      </c>
      <c r="F7" s="13" t="s">
        <v>16</v>
      </c>
      <c r="G7" s="2">
        <v>20</v>
      </c>
      <c r="H7" s="3" t="s">
        <v>14</v>
      </c>
      <c r="I7" s="2">
        <v>28</v>
      </c>
      <c r="J7" s="13" t="s">
        <v>15</v>
      </c>
      <c r="K7" s="127">
        <v>12</v>
      </c>
      <c r="L7" s="13" t="s">
        <v>17</v>
      </c>
      <c r="M7" s="127">
        <v>8</v>
      </c>
      <c r="N7" s="115" t="s">
        <v>15</v>
      </c>
      <c r="O7" s="2">
        <v>24</v>
      </c>
      <c r="P7" s="3" t="s">
        <v>91</v>
      </c>
      <c r="Q7" s="2" t="s">
        <v>91</v>
      </c>
      <c r="R7" s="3" t="s">
        <v>15</v>
      </c>
      <c r="S7" s="2">
        <v>24</v>
      </c>
      <c r="T7" s="13" t="s">
        <v>13</v>
      </c>
      <c r="U7" s="2">
        <v>32</v>
      </c>
      <c r="V7" s="3" t="s">
        <v>16</v>
      </c>
      <c r="W7" s="126">
        <v>20</v>
      </c>
      <c r="X7" s="140">
        <f>SUM(C7,E7,G7,I7,K7,M7,O7,Q7,S7,U7,W7)</f>
        <v>184</v>
      </c>
      <c r="AV7" s="1"/>
    </row>
    <row r="8" spans="1:49" ht="16.5" thickBot="1" x14ac:dyDescent="0.3">
      <c r="A8" s="139" t="s">
        <v>65</v>
      </c>
      <c r="B8" s="141" t="s">
        <v>14</v>
      </c>
      <c r="C8" s="126">
        <v>14</v>
      </c>
      <c r="D8" s="59" t="s">
        <v>14</v>
      </c>
      <c r="E8" s="2">
        <v>13</v>
      </c>
      <c r="F8" s="13" t="s">
        <v>14</v>
      </c>
      <c r="G8" s="2">
        <v>28</v>
      </c>
      <c r="H8" s="3" t="s">
        <v>13</v>
      </c>
      <c r="I8" s="2">
        <v>32</v>
      </c>
      <c r="J8" s="59" t="s">
        <v>13</v>
      </c>
      <c r="K8" s="126">
        <v>16</v>
      </c>
      <c r="L8" s="59" t="s">
        <v>14</v>
      </c>
      <c r="M8" s="2">
        <v>14</v>
      </c>
      <c r="N8" s="115" t="s">
        <v>14</v>
      </c>
      <c r="O8" s="2">
        <v>28</v>
      </c>
      <c r="P8" s="3" t="s">
        <v>14</v>
      </c>
      <c r="Q8" s="2">
        <v>28</v>
      </c>
      <c r="R8" s="3" t="s">
        <v>14</v>
      </c>
      <c r="S8" s="2">
        <v>28</v>
      </c>
      <c r="T8" s="13" t="s">
        <v>15</v>
      </c>
      <c r="U8" s="2">
        <v>24</v>
      </c>
      <c r="V8" s="3" t="s">
        <v>13</v>
      </c>
      <c r="W8" s="126">
        <v>32</v>
      </c>
      <c r="X8" s="140">
        <f>SUM(C8,E8,G8,I8,K8,M8,O8,Q8,S8,U8,W8)</f>
        <v>257</v>
      </c>
      <c r="AV8" s="1"/>
    </row>
    <row r="9" spans="1:49" ht="16.5" thickBot="1" x14ac:dyDescent="0.3">
      <c r="A9" s="139" t="s">
        <v>102</v>
      </c>
      <c r="B9" s="141" t="s">
        <v>16</v>
      </c>
      <c r="C9" s="126">
        <v>10</v>
      </c>
      <c r="D9" s="59" t="s">
        <v>16</v>
      </c>
      <c r="E9" s="2">
        <v>10</v>
      </c>
      <c r="F9" s="13" t="s">
        <v>13</v>
      </c>
      <c r="G9" s="2">
        <v>32</v>
      </c>
      <c r="H9" s="3" t="s">
        <v>15</v>
      </c>
      <c r="I9" s="2">
        <v>24</v>
      </c>
      <c r="J9" s="59" t="s">
        <v>17</v>
      </c>
      <c r="K9" s="126">
        <v>8</v>
      </c>
      <c r="L9" s="59" t="s">
        <v>16</v>
      </c>
      <c r="M9" s="2">
        <v>10</v>
      </c>
      <c r="N9" s="115" t="s">
        <v>16</v>
      </c>
      <c r="O9" s="2">
        <v>20</v>
      </c>
      <c r="P9" s="3" t="s">
        <v>13</v>
      </c>
      <c r="Q9" s="2">
        <v>32</v>
      </c>
      <c r="R9" s="3" t="s">
        <v>16</v>
      </c>
      <c r="S9" s="2">
        <v>20</v>
      </c>
      <c r="T9" s="13" t="s">
        <v>14</v>
      </c>
      <c r="U9" s="2">
        <v>28</v>
      </c>
      <c r="V9" s="3" t="s">
        <v>14</v>
      </c>
      <c r="W9" s="126">
        <v>28</v>
      </c>
      <c r="X9" s="140">
        <f>SUM(C9,E9,G9,I9,K9,M9,O9,Q9,S9,U9,W9)</f>
        <v>222</v>
      </c>
      <c r="AV9" s="1"/>
    </row>
    <row r="10" spans="1:49" ht="16.5" thickBot="1" x14ac:dyDescent="0.3">
      <c r="A10" s="139" t="s">
        <v>27</v>
      </c>
      <c r="B10" s="16" t="s">
        <v>13</v>
      </c>
      <c r="C10" s="142">
        <v>16</v>
      </c>
      <c r="D10" s="16" t="s">
        <v>13</v>
      </c>
      <c r="E10" s="142">
        <v>16</v>
      </c>
      <c r="F10" s="16" t="s">
        <v>15</v>
      </c>
      <c r="G10" s="129">
        <v>24</v>
      </c>
      <c r="H10" s="14" t="s">
        <v>16</v>
      </c>
      <c r="I10" s="129">
        <v>20</v>
      </c>
      <c r="J10" s="16" t="s">
        <v>14</v>
      </c>
      <c r="K10" s="142">
        <v>14</v>
      </c>
      <c r="L10" s="16" t="s">
        <v>13</v>
      </c>
      <c r="M10" s="142">
        <v>16</v>
      </c>
      <c r="N10" s="143" t="s">
        <v>17</v>
      </c>
      <c r="O10" s="129">
        <v>16</v>
      </c>
      <c r="P10" s="14" t="s">
        <v>15</v>
      </c>
      <c r="Q10" s="129">
        <v>24</v>
      </c>
      <c r="R10" s="14" t="s">
        <v>13</v>
      </c>
      <c r="S10" s="129">
        <v>32</v>
      </c>
      <c r="T10" s="16" t="s">
        <v>91</v>
      </c>
      <c r="U10" s="129" t="s">
        <v>91</v>
      </c>
      <c r="V10" s="14" t="s">
        <v>15</v>
      </c>
      <c r="W10" s="128">
        <v>24</v>
      </c>
      <c r="X10" s="144">
        <f>SUM(C10,E10,G10,I10,K10,M10,O10,Q10,S10,U10,W10)</f>
        <v>202</v>
      </c>
      <c r="AV10" s="1"/>
    </row>
    <row r="11" spans="1:49" ht="16.5" thickBot="1" x14ac:dyDescent="0.3">
      <c r="A11" s="145" t="s">
        <v>30</v>
      </c>
      <c r="B11" s="462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146"/>
      <c r="AV11" s="1"/>
    </row>
    <row r="12" spans="1:49" ht="16.5" thickBot="1" x14ac:dyDescent="0.3">
      <c r="A12" s="139" t="s">
        <v>28</v>
      </c>
      <c r="B12" s="12" t="s">
        <v>16</v>
      </c>
      <c r="C12" s="5">
        <v>10</v>
      </c>
      <c r="D12" s="7" t="s">
        <v>15</v>
      </c>
      <c r="E12" s="5">
        <v>12</v>
      </c>
      <c r="F12" s="12" t="s">
        <v>15</v>
      </c>
      <c r="G12" s="5">
        <v>24</v>
      </c>
      <c r="H12" s="7" t="s">
        <v>13</v>
      </c>
      <c r="I12" s="5">
        <v>32</v>
      </c>
      <c r="J12" s="7" t="s">
        <v>15</v>
      </c>
      <c r="K12" s="5">
        <v>12</v>
      </c>
      <c r="L12" s="7" t="s">
        <v>15</v>
      </c>
      <c r="M12" s="5">
        <v>12</v>
      </c>
      <c r="N12" s="119" t="s">
        <v>16</v>
      </c>
      <c r="O12" s="5">
        <v>20</v>
      </c>
      <c r="P12" s="7" t="s">
        <v>16</v>
      </c>
      <c r="Q12" s="5">
        <v>20</v>
      </c>
      <c r="R12" s="7" t="s">
        <v>14</v>
      </c>
      <c r="S12" s="5">
        <v>28</v>
      </c>
      <c r="T12" s="12" t="s">
        <v>14</v>
      </c>
      <c r="U12" s="5">
        <v>28</v>
      </c>
      <c r="V12" s="7" t="s">
        <v>13</v>
      </c>
      <c r="W12" s="137">
        <v>32</v>
      </c>
      <c r="X12" s="147">
        <f>SUM(C12,E12,G12,I12,K12,M12,O12,Q12,S12,U12,W12)</f>
        <v>230</v>
      </c>
      <c r="AV12" s="1"/>
    </row>
    <row r="13" spans="1:49" ht="16.5" thickBot="1" x14ac:dyDescent="0.3">
      <c r="A13" s="139" t="s">
        <v>103</v>
      </c>
      <c r="B13" s="13" t="s">
        <v>13</v>
      </c>
      <c r="C13" s="2">
        <v>16</v>
      </c>
      <c r="D13" s="3" t="s">
        <v>14</v>
      </c>
      <c r="E13" s="2">
        <v>14</v>
      </c>
      <c r="F13" s="7" t="s">
        <v>91</v>
      </c>
      <c r="G13" s="5" t="s">
        <v>91</v>
      </c>
      <c r="H13" s="3" t="s">
        <v>17</v>
      </c>
      <c r="I13" s="2">
        <v>16</v>
      </c>
      <c r="J13" s="3" t="s">
        <v>91</v>
      </c>
      <c r="K13" s="2" t="s">
        <v>91</v>
      </c>
      <c r="L13" s="3" t="s">
        <v>91</v>
      </c>
      <c r="M13" s="2" t="s">
        <v>91</v>
      </c>
      <c r="N13" s="120" t="s">
        <v>13</v>
      </c>
      <c r="O13" s="2">
        <v>32</v>
      </c>
      <c r="P13" s="3" t="s">
        <v>91</v>
      </c>
      <c r="Q13" s="2" t="s">
        <v>91</v>
      </c>
      <c r="R13" s="3" t="s">
        <v>16</v>
      </c>
      <c r="S13" s="2">
        <v>20</v>
      </c>
      <c r="T13" s="13" t="s">
        <v>91</v>
      </c>
      <c r="U13" s="2" t="s">
        <v>91</v>
      </c>
      <c r="V13" s="3" t="s">
        <v>91</v>
      </c>
      <c r="W13" s="126" t="s">
        <v>91</v>
      </c>
      <c r="X13" s="140">
        <f>SUM(C13,E13,G13,I13,K13,M13,O13,Q13,S13,U13,W13)</f>
        <v>98</v>
      </c>
      <c r="AV13" s="1"/>
    </row>
    <row r="14" spans="1:49" ht="16.5" thickBot="1" x14ac:dyDescent="0.3">
      <c r="A14" s="139" t="s">
        <v>104</v>
      </c>
      <c r="B14" s="13" t="s">
        <v>14</v>
      </c>
      <c r="C14" s="2">
        <v>14</v>
      </c>
      <c r="D14" s="3" t="s">
        <v>13</v>
      </c>
      <c r="E14" s="2">
        <v>16</v>
      </c>
      <c r="F14" s="13" t="s">
        <v>14</v>
      </c>
      <c r="G14" s="2">
        <v>28</v>
      </c>
      <c r="H14" s="3" t="s">
        <v>14</v>
      </c>
      <c r="I14" s="2">
        <v>28</v>
      </c>
      <c r="J14" s="3" t="s">
        <v>13</v>
      </c>
      <c r="K14" s="2">
        <v>16</v>
      </c>
      <c r="L14" s="3" t="s">
        <v>14</v>
      </c>
      <c r="M14" s="2">
        <v>14</v>
      </c>
      <c r="N14" s="120" t="s">
        <v>14</v>
      </c>
      <c r="O14" s="2">
        <v>28</v>
      </c>
      <c r="P14" s="3" t="s">
        <v>15</v>
      </c>
      <c r="Q14" s="2">
        <v>24</v>
      </c>
      <c r="R14" s="3" t="s">
        <v>13</v>
      </c>
      <c r="S14" s="2">
        <v>32</v>
      </c>
      <c r="T14" s="13" t="s">
        <v>105</v>
      </c>
      <c r="U14" s="2">
        <v>32</v>
      </c>
      <c r="V14" s="3" t="s">
        <v>14</v>
      </c>
      <c r="W14" s="126">
        <v>28</v>
      </c>
      <c r="X14" s="140">
        <f>SUM(C14,E14,G14,I14,K14,M14,O14,Q14,S14,U14,W14)</f>
        <v>260</v>
      </c>
      <c r="AV14" s="1"/>
    </row>
    <row r="15" spans="1:49" ht="16.5" thickBot="1" x14ac:dyDescent="0.3">
      <c r="A15" s="139" t="s">
        <v>106</v>
      </c>
      <c r="B15" s="13" t="s">
        <v>15</v>
      </c>
      <c r="C15" s="2">
        <v>12</v>
      </c>
      <c r="D15" s="3" t="s">
        <v>16</v>
      </c>
      <c r="E15" s="2">
        <v>10</v>
      </c>
      <c r="F15" s="13" t="s">
        <v>13</v>
      </c>
      <c r="G15" s="2">
        <v>32</v>
      </c>
      <c r="H15" s="3" t="s">
        <v>16</v>
      </c>
      <c r="I15" s="2">
        <v>20</v>
      </c>
      <c r="J15" s="3" t="s">
        <v>14</v>
      </c>
      <c r="K15" s="2">
        <v>14</v>
      </c>
      <c r="L15" s="3" t="s">
        <v>13</v>
      </c>
      <c r="M15" s="2">
        <v>16</v>
      </c>
      <c r="N15" s="120" t="s">
        <v>15</v>
      </c>
      <c r="O15" s="2">
        <v>24</v>
      </c>
      <c r="P15" s="3" t="s">
        <v>14</v>
      </c>
      <c r="Q15" s="2">
        <v>28</v>
      </c>
      <c r="R15" s="3" t="s">
        <v>15</v>
      </c>
      <c r="S15" s="2">
        <v>24</v>
      </c>
      <c r="T15" s="13" t="s">
        <v>15</v>
      </c>
      <c r="U15" s="2">
        <v>24</v>
      </c>
      <c r="V15" s="3" t="s">
        <v>15</v>
      </c>
      <c r="W15" s="126">
        <v>24</v>
      </c>
      <c r="X15" s="140">
        <f>SUM(C15,E15,G15,I15,K15,M15,O15,Q15,S15,U15,W15)</f>
        <v>228</v>
      </c>
      <c r="AV15" s="1"/>
    </row>
    <row r="16" spans="1:49" ht="16.5" thickBot="1" x14ac:dyDescent="0.3">
      <c r="A16" s="139" t="s">
        <v>63</v>
      </c>
      <c r="B16" s="13" t="s">
        <v>91</v>
      </c>
      <c r="C16" s="2">
        <v>0</v>
      </c>
      <c r="D16" s="3" t="s">
        <v>91</v>
      </c>
      <c r="E16" s="2">
        <v>0</v>
      </c>
      <c r="F16" s="86" t="s">
        <v>16</v>
      </c>
      <c r="G16" s="83">
        <v>20</v>
      </c>
      <c r="H16" s="84" t="s">
        <v>15</v>
      </c>
      <c r="I16" s="83">
        <v>24</v>
      </c>
      <c r="J16" s="62" t="s">
        <v>91</v>
      </c>
      <c r="K16" s="57" t="s">
        <v>91</v>
      </c>
      <c r="L16" s="62" t="s">
        <v>91</v>
      </c>
      <c r="M16" s="57" t="s">
        <v>91</v>
      </c>
      <c r="N16" s="121" t="s">
        <v>17</v>
      </c>
      <c r="O16" s="83">
        <v>16</v>
      </c>
      <c r="P16" s="84" t="s">
        <v>13</v>
      </c>
      <c r="Q16" s="83">
        <v>32</v>
      </c>
      <c r="R16" s="84" t="s">
        <v>17</v>
      </c>
      <c r="S16" s="57">
        <v>16</v>
      </c>
      <c r="T16" s="86" t="s">
        <v>91</v>
      </c>
      <c r="U16" s="83" t="s">
        <v>91</v>
      </c>
      <c r="V16" s="84" t="s">
        <v>91</v>
      </c>
      <c r="W16" s="148" t="s">
        <v>91</v>
      </c>
      <c r="X16" s="149">
        <f>SUM(C16,E16,G16,I16,K16,M16,O16,Q16,S16,U16,W16)</f>
        <v>108</v>
      </c>
      <c r="AV16" s="1"/>
    </row>
    <row r="17" spans="1:21" ht="16.5" thickBot="1" x14ac:dyDescent="0.3"/>
    <row r="18" spans="1:21" ht="21.75" thickBot="1" x14ac:dyDescent="0.3">
      <c r="A18" s="448" t="s">
        <v>0</v>
      </c>
      <c r="B18" s="465" t="s">
        <v>107</v>
      </c>
      <c r="C18" s="466"/>
      <c r="D18" s="466"/>
      <c r="E18" s="466"/>
      <c r="F18" s="466"/>
      <c r="G18" s="466"/>
      <c r="H18" s="466"/>
      <c r="I18" s="466"/>
      <c r="J18" s="466"/>
      <c r="K18" s="466"/>
      <c r="L18" s="467"/>
      <c r="M18" s="468" t="s">
        <v>108</v>
      </c>
      <c r="N18" s="150"/>
      <c r="O18" s="150"/>
      <c r="P18" s="150"/>
      <c r="Q18" s="471" t="s">
        <v>0</v>
      </c>
      <c r="R18" s="472"/>
      <c r="S18" s="473"/>
      <c r="T18" s="480" t="s">
        <v>109</v>
      </c>
      <c r="U18" s="481"/>
    </row>
    <row r="19" spans="1:21" ht="16.5" thickBot="1" x14ac:dyDescent="0.3">
      <c r="A19" s="449"/>
      <c r="B19" s="151" t="s">
        <v>110</v>
      </c>
      <c r="C19" s="486" t="s">
        <v>9</v>
      </c>
      <c r="D19" s="487"/>
      <c r="E19" s="486" t="s">
        <v>39</v>
      </c>
      <c r="F19" s="487"/>
      <c r="G19" s="488" t="s">
        <v>8</v>
      </c>
      <c r="H19" s="489"/>
      <c r="I19" s="488" t="s">
        <v>31</v>
      </c>
      <c r="J19" s="489"/>
      <c r="K19" s="490" t="s">
        <v>111</v>
      </c>
      <c r="L19" s="491"/>
      <c r="M19" s="469"/>
      <c r="N19" s="150"/>
      <c r="O19" s="150"/>
      <c r="P19" s="150"/>
      <c r="Q19" s="474"/>
      <c r="R19" s="475"/>
      <c r="S19" s="476"/>
      <c r="T19" s="482"/>
      <c r="U19" s="483"/>
    </row>
    <row r="20" spans="1:21" ht="16.5" thickBot="1" x14ac:dyDescent="0.3">
      <c r="A20" s="464"/>
      <c r="B20" s="152" t="s">
        <v>12</v>
      </c>
      <c r="C20" s="153" t="s">
        <v>24</v>
      </c>
      <c r="D20" s="153" t="s">
        <v>12</v>
      </c>
      <c r="E20" s="153" t="s">
        <v>24</v>
      </c>
      <c r="F20" s="153" t="s">
        <v>12</v>
      </c>
      <c r="G20" s="153" t="s">
        <v>11</v>
      </c>
      <c r="H20" s="153" t="s">
        <v>12</v>
      </c>
      <c r="I20" s="153" t="s">
        <v>24</v>
      </c>
      <c r="J20" s="153" t="s">
        <v>12</v>
      </c>
      <c r="K20" s="153" t="s">
        <v>11</v>
      </c>
      <c r="L20" s="154" t="s">
        <v>12</v>
      </c>
      <c r="M20" s="470"/>
      <c r="N20" s="150"/>
      <c r="O20" s="150"/>
      <c r="P20" s="150"/>
      <c r="Q20" s="477"/>
      <c r="R20" s="478"/>
      <c r="S20" s="479"/>
      <c r="T20" s="484"/>
      <c r="U20" s="485"/>
    </row>
    <row r="21" spans="1:21" ht="16.5" thickBot="1" x14ac:dyDescent="0.3">
      <c r="A21" s="155" t="s">
        <v>25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35"/>
      <c r="N21" s="158"/>
      <c r="O21" s="158"/>
      <c r="P21" s="158"/>
      <c r="Q21" s="492" t="s">
        <v>25</v>
      </c>
      <c r="R21" s="493"/>
      <c r="S21" s="494"/>
      <c r="T21" s="495"/>
      <c r="U21" s="496"/>
    </row>
    <row r="22" spans="1:21" ht="16.5" thickBot="1" x14ac:dyDescent="0.3">
      <c r="A22" s="139" t="s">
        <v>29</v>
      </c>
      <c r="B22" s="159">
        <v>20</v>
      </c>
      <c r="C22" s="67">
        <v>2</v>
      </c>
      <c r="D22" s="40">
        <v>2</v>
      </c>
      <c r="E22" s="39" t="s">
        <v>91</v>
      </c>
      <c r="F22" s="40" t="s">
        <v>91</v>
      </c>
      <c r="G22" s="67" t="s">
        <v>91</v>
      </c>
      <c r="H22" s="40" t="s">
        <v>91</v>
      </c>
      <c r="I22" s="39" t="s">
        <v>91</v>
      </c>
      <c r="J22" s="40" t="s">
        <v>91</v>
      </c>
      <c r="K22" s="39" t="s">
        <v>91</v>
      </c>
      <c r="L22" s="160" t="s">
        <v>91</v>
      </c>
      <c r="M22" s="161">
        <f>SUM(B22,D22,F22,H22,J22,L22, )</f>
        <v>22</v>
      </c>
      <c r="N22" s="162"/>
      <c r="O22" s="162"/>
      <c r="P22" s="162"/>
      <c r="Q22" s="497" t="s">
        <v>29</v>
      </c>
      <c r="R22" s="498"/>
      <c r="S22" s="499"/>
      <c r="T22" s="500">
        <f>SUM(X6, M22)</f>
        <v>165</v>
      </c>
      <c r="U22" s="501"/>
    </row>
    <row r="23" spans="1:21" ht="16.5" thickBot="1" x14ac:dyDescent="0.3">
      <c r="A23" s="139" t="s">
        <v>26</v>
      </c>
      <c r="B23" s="163">
        <v>20</v>
      </c>
      <c r="C23" s="65" t="s">
        <v>91</v>
      </c>
      <c r="D23" s="72" t="s">
        <v>91</v>
      </c>
      <c r="E23" s="79">
        <v>2</v>
      </c>
      <c r="F23" s="72">
        <v>10</v>
      </c>
      <c r="G23" s="65" t="s">
        <v>91</v>
      </c>
      <c r="H23" s="72">
        <v>20</v>
      </c>
      <c r="I23" s="79">
        <v>3</v>
      </c>
      <c r="J23" s="72">
        <v>3</v>
      </c>
      <c r="K23" s="79" t="s">
        <v>91</v>
      </c>
      <c r="L23" s="164">
        <v>20</v>
      </c>
      <c r="M23" s="165">
        <f>SUM(B23,D23,F23,H23,J23,L23, )</f>
        <v>73</v>
      </c>
      <c r="N23" s="162"/>
      <c r="O23" s="162"/>
      <c r="P23" s="162"/>
      <c r="Q23" s="502" t="s">
        <v>26</v>
      </c>
      <c r="R23" s="503"/>
      <c r="S23" s="504"/>
      <c r="T23" s="505">
        <f>SUM(M23, X7)</f>
        <v>257</v>
      </c>
      <c r="U23" s="506"/>
    </row>
    <row r="24" spans="1:21" ht="16.5" thickBot="1" x14ac:dyDescent="0.3">
      <c r="A24" s="139" t="s">
        <v>65</v>
      </c>
      <c r="B24" s="163">
        <v>20</v>
      </c>
      <c r="C24" s="65">
        <v>14</v>
      </c>
      <c r="D24" s="72">
        <v>14</v>
      </c>
      <c r="E24" s="79">
        <v>3</v>
      </c>
      <c r="F24" s="72">
        <v>15</v>
      </c>
      <c r="G24" s="65" t="s">
        <v>13</v>
      </c>
      <c r="H24" s="72">
        <v>52</v>
      </c>
      <c r="I24" s="79">
        <v>20</v>
      </c>
      <c r="J24" s="72">
        <v>20</v>
      </c>
      <c r="K24" s="79" t="s">
        <v>13</v>
      </c>
      <c r="L24" s="164">
        <v>52</v>
      </c>
      <c r="M24" s="165">
        <f>SUM(B24,D24,F24,H24,J24,L24,)</f>
        <v>173</v>
      </c>
      <c r="N24" s="162"/>
      <c r="O24" s="162"/>
      <c r="P24" s="162"/>
      <c r="Q24" s="502" t="s">
        <v>65</v>
      </c>
      <c r="R24" s="503"/>
      <c r="S24" s="504"/>
      <c r="T24" s="505">
        <f>SUM(M24, X8)</f>
        <v>430</v>
      </c>
      <c r="U24" s="506"/>
    </row>
    <row r="25" spans="1:21" ht="16.5" thickBot="1" x14ac:dyDescent="0.3">
      <c r="A25" s="139" t="s">
        <v>102</v>
      </c>
      <c r="B25" s="163">
        <v>20</v>
      </c>
      <c r="C25" s="65">
        <v>19</v>
      </c>
      <c r="D25" s="72">
        <v>19</v>
      </c>
      <c r="E25" s="79">
        <v>4</v>
      </c>
      <c r="F25" s="72">
        <v>20</v>
      </c>
      <c r="G25" s="65" t="s">
        <v>15</v>
      </c>
      <c r="H25" s="72">
        <v>44</v>
      </c>
      <c r="I25" s="79" t="s">
        <v>91</v>
      </c>
      <c r="J25" s="72" t="s">
        <v>91</v>
      </c>
      <c r="K25" s="79" t="s">
        <v>14</v>
      </c>
      <c r="L25" s="164">
        <v>48</v>
      </c>
      <c r="M25" s="165">
        <f>SUM(B25,D25,F25,H25,J25,L25)</f>
        <v>151</v>
      </c>
      <c r="N25" s="162"/>
      <c r="O25" s="162"/>
      <c r="P25" s="162"/>
      <c r="Q25" s="502" t="s">
        <v>102</v>
      </c>
      <c r="R25" s="503"/>
      <c r="S25" s="504"/>
      <c r="T25" s="505">
        <f>SUM(M25,X9)</f>
        <v>373</v>
      </c>
      <c r="U25" s="506"/>
    </row>
    <row r="26" spans="1:21" ht="16.5" thickBot="1" x14ac:dyDescent="0.3">
      <c r="A26" s="166" t="s">
        <v>27</v>
      </c>
      <c r="B26" s="167">
        <v>20</v>
      </c>
      <c r="C26" s="66">
        <v>20</v>
      </c>
      <c r="D26" s="37">
        <v>20</v>
      </c>
      <c r="E26" s="36">
        <v>4</v>
      </c>
      <c r="F26" s="37">
        <v>20</v>
      </c>
      <c r="G26" s="66" t="s">
        <v>14</v>
      </c>
      <c r="H26" s="37">
        <v>48</v>
      </c>
      <c r="I26" s="36">
        <v>20</v>
      </c>
      <c r="J26" s="37">
        <v>20</v>
      </c>
      <c r="K26" s="36" t="s">
        <v>15</v>
      </c>
      <c r="L26" s="168">
        <v>44</v>
      </c>
      <c r="M26" s="169">
        <f>SUM(B26,D26,F26,H26,J26,L26)</f>
        <v>172</v>
      </c>
      <c r="N26" s="162"/>
      <c r="O26" s="162"/>
      <c r="P26" s="162"/>
      <c r="Q26" s="507" t="s">
        <v>27</v>
      </c>
      <c r="R26" s="508"/>
      <c r="S26" s="509"/>
      <c r="T26" s="510">
        <f>SUM(M26,X10)</f>
        <v>374</v>
      </c>
      <c r="U26" s="511"/>
    </row>
    <row r="27" spans="1:21" ht="16.5" thickBot="1" x14ac:dyDescent="0.3">
      <c r="A27" s="170" t="s">
        <v>30</v>
      </c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3"/>
      <c r="M27" s="146"/>
      <c r="N27" s="174"/>
      <c r="O27" s="174"/>
      <c r="P27" s="174"/>
      <c r="Q27" s="512" t="s">
        <v>30</v>
      </c>
      <c r="R27" s="513"/>
      <c r="S27" s="514"/>
      <c r="T27" s="515"/>
      <c r="U27" s="516"/>
    </row>
    <row r="28" spans="1:21" ht="16.5" thickBot="1" x14ac:dyDescent="0.3">
      <c r="A28" s="139" t="s">
        <v>28</v>
      </c>
      <c r="B28" s="159">
        <v>20</v>
      </c>
      <c r="C28" s="67">
        <v>23</v>
      </c>
      <c r="D28" s="40">
        <v>20</v>
      </c>
      <c r="E28" s="39">
        <v>4</v>
      </c>
      <c r="F28" s="40">
        <v>20</v>
      </c>
      <c r="G28" s="67" t="s">
        <v>13</v>
      </c>
      <c r="H28" s="40">
        <v>52</v>
      </c>
      <c r="I28" s="39">
        <v>2</v>
      </c>
      <c r="J28" s="40">
        <v>2</v>
      </c>
      <c r="K28" s="39" t="s">
        <v>14</v>
      </c>
      <c r="L28" s="160">
        <v>48</v>
      </c>
      <c r="M28" s="161">
        <f>SUM(B28,D28,F28,H28,J28,L28)</f>
        <v>162</v>
      </c>
      <c r="N28" s="162"/>
      <c r="O28" s="162"/>
      <c r="P28" s="162"/>
      <c r="Q28" s="497" t="s">
        <v>28</v>
      </c>
      <c r="R28" s="498"/>
      <c r="S28" s="499"/>
      <c r="T28" s="500">
        <f>SUM(M28,X12)</f>
        <v>392</v>
      </c>
      <c r="U28" s="501"/>
    </row>
    <row r="29" spans="1:21" ht="16.5" thickBot="1" x14ac:dyDescent="0.3">
      <c r="A29" s="139" t="s">
        <v>103</v>
      </c>
      <c r="B29" s="163" t="s">
        <v>91</v>
      </c>
      <c r="C29" s="65">
        <v>1</v>
      </c>
      <c r="D29" s="72">
        <v>1</v>
      </c>
      <c r="E29" s="79" t="s">
        <v>91</v>
      </c>
      <c r="F29" s="72" t="s">
        <v>91</v>
      </c>
      <c r="G29" s="65" t="s">
        <v>91</v>
      </c>
      <c r="H29" s="72" t="s">
        <v>91</v>
      </c>
      <c r="I29" s="79" t="s">
        <v>91</v>
      </c>
      <c r="J29" s="72" t="s">
        <v>91</v>
      </c>
      <c r="K29" s="79" t="s">
        <v>91</v>
      </c>
      <c r="L29" s="164" t="s">
        <v>91</v>
      </c>
      <c r="M29" s="165">
        <f>SUM(B29,D29,F29,H29,J29,L29)</f>
        <v>1</v>
      </c>
      <c r="N29" s="162"/>
      <c r="O29" s="162"/>
      <c r="P29" s="162"/>
      <c r="Q29" s="502" t="s">
        <v>103</v>
      </c>
      <c r="R29" s="503"/>
      <c r="S29" s="504"/>
      <c r="T29" s="505">
        <f>SUM(M29,X13)</f>
        <v>99</v>
      </c>
      <c r="U29" s="506"/>
    </row>
    <row r="30" spans="1:21" ht="16.5" thickBot="1" x14ac:dyDescent="0.3">
      <c r="A30" s="139" t="s">
        <v>104</v>
      </c>
      <c r="B30" s="163">
        <v>20</v>
      </c>
      <c r="C30" s="65">
        <v>9</v>
      </c>
      <c r="D30" s="72">
        <v>9</v>
      </c>
      <c r="E30" s="79">
        <v>2</v>
      </c>
      <c r="F30" s="72">
        <v>10</v>
      </c>
      <c r="G30" s="65" t="s">
        <v>15</v>
      </c>
      <c r="H30" s="72">
        <v>44</v>
      </c>
      <c r="I30" s="79">
        <v>21</v>
      </c>
      <c r="J30" s="72">
        <v>20</v>
      </c>
      <c r="K30" s="79" t="s">
        <v>13</v>
      </c>
      <c r="L30" s="164">
        <v>52</v>
      </c>
      <c r="M30" s="165">
        <f>SUM(B30,D30,F30,H30,J30,L30)</f>
        <v>155</v>
      </c>
      <c r="N30" s="162"/>
      <c r="O30" s="162"/>
      <c r="P30" s="162"/>
      <c r="Q30" s="502" t="s">
        <v>104</v>
      </c>
      <c r="R30" s="503"/>
      <c r="S30" s="504"/>
      <c r="T30" s="505">
        <f>SUM(M30,X14)</f>
        <v>415</v>
      </c>
      <c r="U30" s="506"/>
    </row>
    <row r="31" spans="1:21" ht="16.5" thickBot="1" x14ac:dyDescent="0.3">
      <c r="A31" s="139" t="s">
        <v>106</v>
      </c>
      <c r="B31" s="163">
        <v>20</v>
      </c>
      <c r="C31" s="65">
        <v>8</v>
      </c>
      <c r="D31" s="72">
        <v>8</v>
      </c>
      <c r="E31" s="79">
        <v>2</v>
      </c>
      <c r="F31" s="72">
        <v>10</v>
      </c>
      <c r="G31" s="65" t="s">
        <v>14</v>
      </c>
      <c r="H31" s="72">
        <v>48</v>
      </c>
      <c r="I31" s="79" t="s">
        <v>91</v>
      </c>
      <c r="J31" s="72" t="s">
        <v>91</v>
      </c>
      <c r="K31" s="79" t="s">
        <v>91</v>
      </c>
      <c r="L31" s="164" t="s">
        <v>91</v>
      </c>
      <c r="M31" s="165">
        <f>SUM(B31,D31,F31,H31,J31,L31)</f>
        <v>86</v>
      </c>
      <c r="N31" s="162"/>
      <c r="O31" s="162"/>
      <c r="P31" s="162"/>
      <c r="Q31" s="502" t="s">
        <v>106</v>
      </c>
      <c r="R31" s="503"/>
      <c r="S31" s="504"/>
      <c r="T31" s="505">
        <f>SUM(M31,X15)</f>
        <v>314</v>
      </c>
      <c r="U31" s="506"/>
    </row>
    <row r="32" spans="1:21" ht="16.5" thickBot="1" x14ac:dyDescent="0.3">
      <c r="A32" s="139" t="s">
        <v>63</v>
      </c>
      <c r="B32" s="163" t="s">
        <v>91</v>
      </c>
      <c r="C32" s="175" t="s">
        <v>91</v>
      </c>
      <c r="D32" s="176" t="s">
        <v>91</v>
      </c>
      <c r="E32" s="177">
        <v>4</v>
      </c>
      <c r="F32" s="178">
        <v>20</v>
      </c>
      <c r="G32" s="175" t="s">
        <v>91</v>
      </c>
      <c r="H32" s="176" t="s">
        <v>91</v>
      </c>
      <c r="I32" s="177">
        <v>41</v>
      </c>
      <c r="J32" s="176">
        <v>20</v>
      </c>
      <c r="K32" s="177" t="s">
        <v>91</v>
      </c>
      <c r="L32" s="179" t="s">
        <v>91</v>
      </c>
      <c r="M32" s="180">
        <f>SUM(B32,D32,F32,H32,J32,L32)</f>
        <v>40</v>
      </c>
      <c r="N32" s="162"/>
      <c r="O32" s="162"/>
      <c r="P32" s="162"/>
      <c r="Q32" s="517" t="s">
        <v>63</v>
      </c>
      <c r="R32" s="518"/>
      <c r="S32" s="519"/>
      <c r="T32" s="505">
        <f>SUM(M32,X16)</f>
        <v>148</v>
      </c>
      <c r="U32" s="506"/>
    </row>
    <row r="33" spans="37:38" x14ac:dyDescent="0.25">
      <c r="AK33" s="131"/>
      <c r="AL33"/>
    </row>
  </sheetData>
  <mergeCells count="52">
    <mergeCell ref="Q27:S27"/>
    <mergeCell ref="T27:U27"/>
    <mergeCell ref="Q28:S28"/>
    <mergeCell ref="T28:U28"/>
    <mergeCell ref="Q32:S32"/>
    <mergeCell ref="T32:U32"/>
    <mergeCell ref="Q29:S29"/>
    <mergeCell ref="T29:U29"/>
    <mergeCell ref="Q30:S30"/>
    <mergeCell ref="T30:U30"/>
    <mergeCell ref="Q31:S31"/>
    <mergeCell ref="T31:U31"/>
    <mergeCell ref="Q24:S24"/>
    <mergeCell ref="T24:U24"/>
    <mergeCell ref="Q25:S25"/>
    <mergeCell ref="T25:U25"/>
    <mergeCell ref="Q26:S26"/>
    <mergeCell ref="T26:U26"/>
    <mergeCell ref="Q21:S21"/>
    <mergeCell ref="T21:U21"/>
    <mergeCell ref="Q22:S22"/>
    <mergeCell ref="T22:U22"/>
    <mergeCell ref="Q23:S23"/>
    <mergeCell ref="T23:U23"/>
    <mergeCell ref="B5:W5"/>
    <mergeCell ref="B11:W11"/>
    <mergeCell ref="A18:A20"/>
    <mergeCell ref="B18:L18"/>
    <mergeCell ref="M18:M20"/>
    <mergeCell ref="Q18:S20"/>
    <mergeCell ref="T18:U20"/>
    <mergeCell ref="C19:D19"/>
    <mergeCell ref="E19:F19"/>
    <mergeCell ref="G19:H19"/>
    <mergeCell ref="I19:J19"/>
    <mergeCell ref="K19:L19"/>
    <mergeCell ref="AV4:AW4"/>
    <mergeCell ref="A1:X1"/>
    <mergeCell ref="A2:A4"/>
    <mergeCell ref="B2:W2"/>
    <mergeCell ref="X2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D9F7-09AE-42C8-BC79-7F1F6F3EC31C}">
  <dimension ref="A1:BM21"/>
  <sheetViews>
    <sheetView topLeftCell="X1" workbookViewId="0">
      <selection activeCell="F14" sqref="F14"/>
    </sheetView>
  </sheetViews>
  <sheetFormatPr defaultColWidth="5.5" defaultRowHeight="15.75" x14ac:dyDescent="0.25"/>
  <cols>
    <col min="1" max="1" width="7.875" customWidth="1"/>
    <col min="2" max="2" width="19.125" customWidth="1"/>
    <col min="3" max="3" width="6.375" customWidth="1"/>
    <col min="4" max="4" width="6" customWidth="1"/>
    <col min="5" max="5" width="6.25" customWidth="1"/>
    <col min="6" max="6" width="5.375" customWidth="1"/>
    <col min="7" max="7" width="6.375" customWidth="1"/>
    <col min="8" max="8" width="6.375" bestFit="1" customWidth="1"/>
    <col min="9" max="9" width="6.625" customWidth="1"/>
    <col min="10" max="10" width="7.875" customWidth="1"/>
    <col min="11" max="11" width="5.875" customWidth="1"/>
    <col min="12" max="12" width="6.375" bestFit="1" customWidth="1"/>
    <col min="13" max="13" width="6.125" customWidth="1"/>
    <col min="14" max="14" width="6.375" bestFit="1" customWidth="1"/>
    <col min="15" max="15" width="6" customWidth="1"/>
    <col min="16" max="16" width="7.125" customWidth="1"/>
    <col min="17" max="17" width="7.375" customWidth="1"/>
    <col min="18" max="18" width="7.125" customWidth="1"/>
    <col min="19" max="20" width="6.875" customWidth="1"/>
    <col min="21" max="21" width="6.375" customWidth="1"/>
    <col min="22" max="24" width="5.375" customWidth="1"/>
    <col min="25" max="25" width="6" customWidth="1"/>
    <col min="26" max="26" width="8.25" customWidth="1"/>
    <col min="27" max="29" width="6.625" customWidth="1"/>
    <col min="30" max="30" width="7.625" customWidth="1"/>
    <col min="31" max="31" width="7.875" customWidth="1"/>
    <col min="32" max="32" width="16.25" customWidth="1"/>
    <col min="33" max="33" width="10.5" customWidth="1"/>
    <col min="34" max="34" width="17.125" bestFit="1" customWidth="1"/>
    <col min="36" max="36" width="6.875" customWidth="1"/>
    <col min="37" max="37" width="6.625" customWidth="1"/>
    <col min="38" max="38" width="7.25" customWidth="1"/>
    <col min="39" max="39" width="5" customWidth="1"/>
    <col min="40" max="40" width="6.5" customWidth="1"/>
    <col min="41" max="41" width="4.625" customWidth="1"/>
    <col min="42" max="42" width="6.5" customWidth="1"/>
    <col min="43" max="44" width="6.625" customWidth="1"/>
    <col min="45" max="45" width="6.875" customWidth="1"/>
    <col min="46" max="46" width="7" customWidth="1"/>
    <col min="47" max="47" width="20.5" bestFit="1" customWidth="1"/>
    <col min="48" max="48" width="13.125" customWidth="1"/>
  </cols>
  <sheetData>
    <row r="1" spans="1:65" ht="15" customHeight="1" x14ac:dyDescent="0.25">
      <c r="A1" s="556" t="s">
        <v>88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8"/>
      <c r="Q1" s="557"/>
      <c r="R1" s="557"/>
      <c r="S1" s="557"/>
      <c r="T1" s="557"/>
      <c r="U1" s="557"/>
      <c r="V1" s="557"/>
      <c r="W1" s="557"/>
      <c r="X1" s="557"/>
      <c r="Y1" s="557"/>
      <c r="Z1" s="558"/>
      <c r="AA1" s="556"/>
      <c r="AB1" s="557"/>
      <c r="AC1" s="557"/>
      <c r="AD1" s="558"/>
      <c r="AE1" s="565"/>
      <c r="AF1" s="566"/>
      <c r="AG1" s="566"/>
      <c r="AH1" s="566"/>
      <c r="AI1" s="566"/>
      <c r="AJ1" s="566"/>
      <c r="AK1" s="566"/>
      <c r="AL1" s="567"/>
      <c r="AM1" s="568"/>
      <c r="AN1" s="569"/>
      <c r="AO1" s="569"/>
      <c r="AP1" s="569"/>
      <c r="AQ1" s="569"/>
      <c r="AR1" s="569"/>
      <c r="AS1" s="569"/>
      <c r="AT1" s="569"/>
      <c r="AU1" s="569"/>
      <c r="AV1" s="569"/>
    </row>
    <row r="2" spans="1:65" ht="16.5" thickBot="1" x14ac:dyDescent="0.3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1"/>
      <c r="Q2" s="560"/>
      <c r="R2" s="560"/>
      <c r="S2" s="560"/>
      <c r="T2" s="560"/>
      <c r="U2" s="560"/>
      <c r="V2" s="560"/>
      <c r="W2" s="560"/>
      <c r="X2" s="560"/>
      <c r="Y2" s="560"/>
      <c r="Z2" s="561"/>
      <c r="AA2" s="562"/>
      <c r="AB2" s="563"/>
      <c r="AC2" s="563"/>
      <c r="AD2" s="564"/>
      <c r="AE2" s="568"/>
      <c r="AF2" s="569"/>
      <c r="AG2" s="569"/>
      <c r="AH2" s="569"/>
      <c r="AI2" s="569"/>
      <c r="AJ2" s="569"/>
      <c r="AK2" s="569"/>
      <c r="AL2" s="570"/>
      <c r="AM2" s="571"/>
      <c r="AN2" s="572"/>
      <c r="AO2" s="572"/>
      <c r="AP2" s="572"/>
      <c r="AQ2" s="572"/>
      <c r="AR2" s="572"/>
      <c r="AS2" s="572"/>
      <c r="AT2" s="572"/>
      <c r="AU2" s="572"/>
      <c r="AV2" s="572"/>
    </row>
    <row r="3" spans="1:65" ht="16.5" thickBot="1" x14ac:dyDescent="0.3">
      <c r="A3" s="573" t="s">
        <v>0</v>
      </c>
      <c r="B3" s="574"/>
      <c r="C3" s="576" t="s">
        <v>40</v>
      </c>
      <c r="D3" s="577"/>
      <c r="E3" s="578" t="s">
        <v>38</v>
      </c>
      <c r="F3" s="579"/>
      <c r="G3" s="548" t="s">
        <v>4</v>
      </c>
      <c r="H3" s="545"/>
      <c r="I3" s="545" t="s">
        <v>33</v>
      </c>
      <c r="J3" s="545"/>
      <c r="K3" s="545" t="s">
        <v>32</v>
      </c>
      <c r="L3" s="545"/>
      <c r="M3" s="555" t="s">
        <v>21</v>
      </c>
      <c r="N3" s="545"/>
      <c r="O3" s="545" t="s">
        <v>22</v>
      </c>
      <c r="P3" s="545"/>
      <c r="Q3" s="545" t="s">
        <v>1</v>
      </c>
      <c r="R3" s="545"/>
      <c r="S3" s="549" t="s">
        <v>89</v>
      </c>
      <c r="T3" s="548"/>
      <c r="U3" s="545" t="s">
        <v>42</v>
      </c>
      <c r="V3" s="545"/>
      <c r="W3" s="545" t="s">
        <v>34</v>
      </c>
      <c r="X3" s="546"/>
      <c r="Y3" s="545" t="s">
        <v>35</v>
      </c>
      <c r="Z3" s="546"/>
      <c r="AA3" s="547" t="s">
        <v>3</v>
      </c>
      <c r="AB3" s="548"/>
      <c r="AC3" s="549" t="s">
        <v>2</v>
      </c>
      <c r="AD3" s="550"/>
      <c r="AE3" s="551" t="s">
        <v>0</v>
      </c>
      <c r="AF3" s="552"/>
      <c r="AG3" s="97" t="s">
        <v>43</v>
      </c>
      <c r="AH3" s="97" t="s">
        <v>90</v>
      </c>
      <c r="AI3" s="553" t="s">
        <v>9</v>
      </c>
      <c r="AJ3" s="554"/>
      <c r="AK3" s="540" t="s">
        <v>39</v>
      </c>
      <c r="AL3" s="541"/>
      <c r="AM3" s="542" t="s">
        <v>8</v>
      </c>
      <c r="AN3" s="542"/>
      <c r="AO3" s="542" t="s">
        <v>31</v>
      </c>
      <c r="AP3" s="542"/>
      <c r="AQ3" s="542" t="s">
        <v>6</v>
      </c>
      <c r="AR3" s="542"/>
      <c r="AS3" s="542" t="s">
        <v>7</v>
      </c>
      <c r="AT3" s="540"/>
      <c r="AU3" s="543" t="s">
        <v>10</v>
      </c>
      <c r="AV3" s="534" t="s">
        <v>36</v>
      </c>
    </row>
    <row r="4" spans="1:65" ht="16.5" thickBot="1" x14ac:dyDescent="0.3">
      <c r="A4" s="573"/>
      <c r="B4" s="575"/>
      <c r="C4" s="98" t="s">
        <v>11</v>
      </c>
      <c r="D4" s="98" t="s">
        <v>12</v>
      </c>
      <c r="E4" s="98" t="s">
        <v>11</v>
      </c>
      <c r="F4" s="98" t="s">
        <v>12</v>
      </c>
      <c r="G4" s="99" t="s">
        <v>11</v>
      </c>
      <c r="H4" s="99" t="s">
        <v>12</v>
      </c>
      <c r="I4" s="10" t="s">
        <v>11</v>
      </c>
      <c r="J4" s="10" t="s">
        <v>12</v>
      </c>
      <c r="K4" s="10" t="s">
        <v>11</v>
      </c>
      <c r="L4" s="10" t="s">
        <v>12</v>
      </c>
      <c r="M4" s="10" t="s">
        <v>11</v>
      </c>
      <c r="N4" s="10" t="s">
        <v>12</v>
      </c>
      <c r="O4" s="10" t="s">
        <v>11</v>
      </c>
      <c r="P4" s="11" t="s">
        <v>12</v>
      </c>
      <c r="Q4" s="99" t="s">
        <v>11</v>
      </c>
      <c r="R4" s="99" t="s">
        <v>12</v>
      </c>
      <c r="S4" s="99" t="s">
        <v>11</v>
      </c>
      <c r="T4" s="99" t="s">
        <v>12</v>
      </c>
      <c r="U4" s="99" t="s">
        <v>11</v>
      </c>
      <c r="V4" s="99" t="s">
        <v>12</v>
      </c>
      <c r="W4" s="99" t="s">
        <v>11</v>
      </c>
      <c r="X4" s="100" t="s">
        <v>12</v>
      </c>
      <c r="Y4" s="99" t="s">
        <v>11</v>
      </c>
      <c r="Z4" s="100" t="s">
        <v>12</v>
      </c>
      <c r="AA4" s="99" t="s">
        <v>11</v>
      </c>
      <c r="AB4" s="99" t="s">
        <v>12</v>
      </c>
      <c r="AC4" s="99" t="s">
        <v>11</v>
      </c>
      <c r="AD4" s="99" t="s">
        <v>12</v>
      </c>
      <c r="AE4" s="551"/>
      <c r="AF4" s="552"/>
      <c r="AG4" s="71" t="s">
        <v>12</v>
      </c>
      <c r="AH4" s="71" t="s">
        <v>12</v>
      </c>
      <c r="AI4" s="101" t="s">
        <v>24</v>
      </c>
      <c r="AJ4" s="102" t="s">
        <v>12</v>
      </c>
      <c r="AK4" s="102" t="s">
        <v>24</v>
      </c>
      <c r="AL4" s="103" t="s">
        <v>12</v>
      </c>
      <c r="AM4" s="102" t="s">
        <v>11</v>
      </c>
      <c r="AN4" s="102" t="s">
        <v>12</v>
      </c>
      <c r="AO4" s="102" t="s">
        <v>24</v>
      </c>
      <c r="AP4" s="102" t="s">
        <v>12</v>
      </c>
      <c r="AQ4" s="102" t="s">
        <v>24</v>
      </c>
      <c r="AR4" s="102" t="s">
        <v>12</v>
      </c>
      <c r="AS4" s="102" t="s">
        <v>11</v>
      </c>
      <c r="AT4" s="103" t="s">
        <v>12</v>
      </c>
      <c r="AU4" s="544"/>
      <c r="AV4" s="535"/>
      <c r="BL4" s="536"/>
      <c r="BM4" s="536"/>
    </row>
    <row r="5" spans="1:65" ht="16.5" thickBot="1" x14ac:dyDescent="0.3">
      <c r="A5" s="537" t="s">
        <v>25</v>
      </c>
      <c r="B5" s="538"/>
      <c r="C5" s="104"/>
      <c r="D5" s="104"/>
      <c r="E5" s="104"/>
      <c r="F5" s="104"/>
      <c r="G5" s="105"/>
      <c r="H5" s="106"/>
      <c r="I5" s="106"/>
      <c r="J5" s="106"/>
      <c r="K5" s="106"/>
      <c r="L5" s="106"/>
      <c r="M5" s="106"/>
      <c r="N5" s="106"/>
      <c r="O5" s="106"/>
      <c r="P5" s="107"/>
      <c r="Q5" s="106"/>
      <c r="R5" s="106"/>
      <c r="S5" s="108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539" t="s">
        <v>25</v>
      </c>
      <c r="AF5" s="538"/>
      <c r="AG5" s="69"/>
      <c r="AH5" s="69"/>
      <c r="AI5" s="109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1"/>
      <c r="AV5" s="112"/>
      <c r="BL5" s="1"/>
    </row>
    <row r="6" spans="1:65" x14ac:dyDescent="0.25">
      <c r="A6" s="527" t="s">
        <v>29</v>
      </c>
      <c r="B6" s="529"/>
      <c r="C6" s="12" t="s">
        <v>15</v>
      </c>
      <c r="D6" s="88">
        <v>12</v>
      </c>
      <c r="E6" s="12" t="s">
        <v>13</v>
      </c>
      <c r="F6" s="88">
        <v>16</v>
      </c>
      <c r="G6" s="113" t="s">
        <v>13</v>
      </c>
      <c r="H6" s="2">
        <v>32</v>
      </c>
      <c r="I6" s="13" t="s">
        <v>17</v>
      </c>
      <c r="J6" s="2">
        <v>16</v>
      </c>
      <c r="K6" s="3" t="s">
        <v>16</v>
      </c>
      <c r="L6" s="2">
        <v>20</v>
      </c>
      <c r="M6" s="12" t="s">
        <v>17</v>
      </c>
      <c r="N6" s="88">
        <v>8</v>
      </c>
      <c r="O6" s="12" t="s">
        <v>13</v>
      </c>
      <c r="P6" s="88">
        <v>16</v>
      </c>
      <c r="Q6" s="3" t="s">
        <v>13</v>
      </c>
      <c r="R6" s="2">
        <v>32</v>
      </c>
      <c r="S6" s="5" t="s">
        <v>91</v>
      </c>
      <c r="T6" s="5">
        <v>0</v>
      </c>
      <c r="U6" s="3" t="s">
        <v>13</v>
      </c>
      <c r="V6" s="2">
        <v>32</v>
      </c>
      <c r="W6" s="3" t="s">
        <v>16</v>
      </c>
      <c r="X6" s="81">
        <v>20</v>
      </c>
      <c r="Y6" s="3" t="s">
        <v>17</v>
      </c>
      <c r="Z6" s="81">
        <v>16</v>
      </c>
      <c r="AA6" s="3" t="s">
        <v>17</v>
      </c>
      <c r="AB6" s="2">
        <v>16</v>
      </c>
      <c r="AC6" s="3" t="s">
        <v>17</v>
      </c>
      <c r="AD6" s="2">
        <v>16</v>
      </c>
      <c r="AE6" s="527" t="s">
        <v>29</v>
      </c>
      <c r="AF6" s="529"/>
      <c r="AG6" s="40">
        <v>20</v>
      </c>
      <c r="AH6" s="40"/>
      <c r="AI6" s="65">
        <v>2</v>
      </c>
      <c r="AJ6" s="34">
        <v>2</v>
      </c>
      <c r="AK6" s="33">
        <v>1</v>
      </c>
      <c r="AL6" s="80">
        <v>5</v>
      </c>
      <c r="AM6" s="33"/>
      <c r="AN6" s="34"/>
      <c r="AO6" s="33">
        <v>1</v>
      </c>
      <c r="AP6" s="34">
        <v>1</v>
      </c>
      <c r="AQ6" s="33"/>
      <c r="AR6" s="34"/>
      <c r="AS6" s="33"/>
      <c r="AT6" s="34">
        <v>20</v>
      </c>
      <c r="AU6" s="46">
        <f>SUM(AG6,AH6,AJ6,AL6,AN6,AP6,AR6,AT6, AV6)</f>
        <v>300</v>
      </c>
      <c r="AV6" s="114">
        <f>SUM(D6,F6,H6,J6,L6,N6,P6,R6,T6,V6,X6,Z6,AB6,AD6)</f>
        <v>252</v>
      </c>
      <c r="BL6" s="1"/>
    </row>
    <row r="7" spans="1:65" x14ac:dyDescent="0.25">
      <c r="A7" s="527" t="s">
        <v>59</v>
      </c>
      <c r="B7" s="529"/>
      <c r="C7" s="13" t="s">
        <v>17</v>
      </c>
      <c r="D7" s="78">
        <v>8</v>
      </c>
      <c r="E7" s="13" t="s">
        <v>14</v>
      </c>
      <c r="F7" s="78">
        <v>14</v>
      </c>
      <c r="G7" s="3" t="s">
        <v>14</v>
      </c>
      <c r="H7" s="2">
        <v>28</v>
      </c>
      <c r="I7" s="13" t="s">
        <v>13</v>
      </c>
      <c r="J7" s="2">
        <v>32</v>
      </c>
      <c r="K7" s="3" t="s">
        <v>13</v>
      </c>
      <c r="L7" s="2">
        <v>32</v>
      </c>
      <c r="M7" s="13" t="s">
        <v>14</v>
      </c>
      <c r="N7" s="78">
        <v>14</v>
      </c>
      <c r="O7" s="13" t="s">
        <v>16</v>
      </c>
      <c r="P7" s="78">
        <v>10</v>
      </c>
      <c r="Q7" s="3" t="s">
        <v>15</v>
      </c>
      <c r="R7" s="2">
        <v>24</v>
      </c>
      <c r="S7" s="115" t="s">
        <v>13</v>
      </c>
      <c r="T7" s="2">
        <v>32</v>
      </c>
      <c r="U7" s="3" t="s">
        <v>15</v>
      </c>
      <c r="V7" s="2">
        <v>24</v>
      </c>
      <c r="W7" s="3" t="s">
        <v>15</v>
      </c>
      <c r="X7" s="81">
        <v>24</v>
      </c>
      <c r="Y7" s="3" t="s">
        <v>15</v>
      </c>
      <c r="Z7" s="81">
        <v>24</v>
      </c>
      <c r="AA7" s="3" t="s">
        <v>13</v>
      </c>
      <c r="AB7" s="2">
        <v>32</v>
      </c>
      <c r="AC7" s="3" t="s">
        <v>13</v>
      </c>
      <c r="AD7" s="2">
        <v>32</v>
      </c>
      <c r="AE7" s="527" t="s">
        <v>59</v>
      </c>
      <c r="AF7" s="529"/>
      <c r="AG7" s="34">
        <v>20</v>
      </c>
      <c r="AH7" s="34">
        <v>20</v>
      </c>
      <c r="AI7" s="65">
        <v>24</v>
      </c>
      <c r="AJ7" s="34">
        <v>20</v>
      </c>
      <c r="AK7" s="33">
        <v>7</v>
      </c>
      <c r="AL7" s="80">
        <v>20</v>
      </c>
      <c r="AM7" s="33" t="s">
        <v>13</v>
      </c>
      <c r="AN7" s="34">
        <v>52</v>
      </c>
      <c r="AO7" s="33">
        <v>41</v>
      </c>
      <c r="AP7" s="34">
        <v>20</v>
      </c>
      <c r="AQ7" s="33">
        <v>6</v>
      </c>
      <c r="AR7" s="34">
        <v>20</v>
      </c>
      <c r="AS7" s="33" t="s">
        <v>15</v>
      </c>
      <c r="AT7" s="34">
        <v>44</v>
      </c>
      <c r="AU7" s="46">
        <f>SUM(AG7,AH7,AJ7,AL7,AN7,AP7,AR7,AT7, AV7)</f>
        <v>546</v>
      </c>
      <c r="AV7" s="114">
        <f>SUM(D7,F7,H7,J7,L7,N7,P7,R7,T7,V7,X7,Z7,AB7,AD7)</f>
        <v>330</v>
      </c>
      <c r="BL7" s="1"/>
    </row>
    <row r="8" spans="1:65" x14ac:dyDescent="0.25">
      <c r="A8" s="527" t="s">
        <v>26</v>
      </c>
      <c r="B8" s="529"/>
      <c r="C8" s="59" t="s">
        <v>16</v>
      </c>
      <c r="D8" s="77">
        <v>10</v>
      </c>
      <c r="E8" s="59" t="s">
        <v>16</v>
      </c>
      <c r="F8" s="77">
        <v>10</v>
      </c>
      <c r="G8" s="3" t="s">
        <v>17</v>
      </c>
      <c r="H8" s="2">
        <v>16</v>
      </c>
      <c r="I8" s="13" t="s">
        <v>15</v>
      </c>
      <c r="J8" s="2">
        <v>24</v>
      </c>
      <c r="K8" s="3" t="s">
        <v>17</v>
      </c>
      <c r="L8" s="2">
        <v>16</v>
      </c>
      <c r="M8" s="59" t="s">
        <v>16</v>
      </c>
      <c r="N8" s="77">
        <v>10</v>
      </c>
      <c r="O8" s="59" t="s">
        <v>17</v>
      </c>
      <c r="P8" s="77">
        <v>8</v>
      </c>
      <c r="Q8" s="3" t="s">
        <v>16</v>
      </c>
      <c r="R8" s="2">
        <v>20</v>
      </c>
      <c r="S8" s="115" t="s">
        <v>16</v>
      </c>
      <c r="T8" s="2">
        <v>20</v>
      </c>
      <c r="U8" s="3" t="s">
        <v>16</v>
      </c>
      <c r="V8" s="2">
        <v>20</v>
      </c>
      <c r="W8" s="3" t="s">
        <v>14</v>
      </c>
      <c r="X8" s="81">
        <v>28</v>
      </c>
      <c r="Y8" s="3" t="s">
        <v>16</v>
      </c>
      <c r="Z8" s="81">
        <v>20</v>
      </c>
      <c r="AA8" s="3" t="s">
        <v>16</v>
      </c>
      <c r="AB8" s="2">
        <v>20</v>
      </c>
      <c r="AC8" s="3" t="s">
        <v>15</v>
      </c>
      <c r="AD8" s="2">
        <v>24</v>
      </c>
      <c r="AE8" s="527" t="s">
        <v>26</v>
      </c>
      <c r="AF8" s="529"/>
      <c r="AG8" s="34">
        <v>20</v>
      </c>
      <c r="AH8" s="34"/>
      <c r="AI8" s="65">
        <v>1</v>
      </c>
      <c r="AJ8" s="34">
        <v>1</v>
      </c>
      <c r="AK8" s="33"/>
      <c r="AL8" s="80"/>
      <c r="AM8" s="33" t="s">
        <v>14</v>
      </c>
      <c r="AN8" s="34">
        <v>46</v>
      </c>
      <c r="AO8" s="33">
        <v>18</v>
      </c>
      <c r="AP8" s="34">
        <v>18</v>
      </c>
      <c r="AQ8" s="33"/>
      <c r="AR8" s="34"/>
      <c r="AS8" s="33"/>
      <c r="AT8" s="34">
        <v>20</v>
      </c>
      <c r="AU8" s="46">
        <f>SUM(AG8,AH8,AJ8,AL8,AN8,AP8,AR8,AT8, AV8)</f>
        <v>351</v>
      </c>
      <c r="AV8" s="114">
        <f>SUM(D8,F8,H8,J8,L8,N8,P8,R8,T8,V8,X8,Z8,AB8,AD8)</f>
        <v>246</v>
      </c>
      <c r="BL8" s="1"/>
    </row>
    <row r="9" spans="1:65" x14ac:dyDescent="0.25">
      <c r="A9" s="522" t="s">
        <v>65</v>
      </c>
      <c r="B9" s="521"/>
      <c r="C9" s="59" t="s">
        <v>13</v>
      </c>
      <c r="D9" s="77">
        <v>16</v>
      </c>
      <c r="E9" s="59" t="s">
        <v>17</v>
      </c>
      <c r="F9" s="77">
        <v>8</v>
      </c>
      <c r="G9" s="3" t="s">
        <v>15</v>
      </c>
      <c r="H9" s="2">
        <v>24</v>
      </c>
      <c r="I9" s="13" t="s">
        <v>16</v>
      </c>
      <c r="J9" s="2">
        <v>20</v>
      </c>
      <c r="K9" s="3" t="s">
        <v>14</v>
      </c>
      <c r="L9" s="2">
        <v>28</v>
      </c>
      <c r="M9" s="59" t="s">
        <v>13</v>
      </c>
      <c r="N9" s="77">
        <v>16</v>
      </c>
      <c r="O9" s="59" t="s">
        <v>15</v>
      </c>
      <c r="P9" s="77">
        <v>12</v>
      </c>
      <c r="Q9" s="3" t="s">
        <v>14</v>
      </c>
      <c r="R9" s="2">
        <v>28</v>
      </c>
      <c r="S9" s="115" t="s">
        <v>14</v>
      </c>
      <c r="T9" s="2">
        <v>28</v>
      </c>
      <c r="U9" s="3" t="s">
        <v>17</v>
      </c>
      <c r="V9" s="2">
        <v>16</v>
      </c>
      <c r="W9" s="3" t="s">
        <v>17</v>
      </c>
      <c r="X9" s="81">
        <v>16</v>
      </c>
      <c r="Y9" s="3" t="s">
        <v>14</v>
      </c>
      <c r="Z9" s="81">
        <v>28</v>
      </c>
      <c r="AA9" s="3" t="s">
        <v>15</v>
      </c>
      <c r="AB9" s="2">
        <v>24</v>
      </c>
      <c r="AC9" s="3" t="s">
        <v>16</v>
      </c>
      <c r="AD9" s="2">
        <v>20</v>
      </c>
      <c r="AE9" s="522" t="s">
        <v>65</v>
      </c>
      <c r="AF9" s="521"/>
      <c r="AG9" s="34">
        <v>20</v>
      </c>
      <c r="AH9" s="34">
        <v>20</v>
      </c>
      <c r="AI9" s="65">
        <v>30</v>
      </c>
      <c r="AJ9" s="34">
        <v>20</v>
      </c>
      <c r="AK9" s="33">
        <v>4</v>
      </c>
      <c r="AL9" s="80">
        <v>20</v>
      </c>
      <c r="AM9" s="33" t="s">
        <v>16</v>
      </c>
      <c r="AN9" s="34">
        <v>44</v>
      </c>
      <c r="AO9" s="33">
        <v>20</v>
      </c>
      <c r="AP9" s="34">
        <v>20</v>
      </c>
      <c r="AQ9" s="33">
        <v>1</v>
      </c>
      <c r="AR9" s="34">
        <v>5</v>
      </c>
      <c r="AS9" s="33" t="s">
        <v>13</v>
      </c>
      <c r="AT9" s="34">
        <v>52</v>
      </c>
      <c r="AU9" s="46">
        <f>SUM(AG9,AH9,AJ9,AL9,AN9,AP9,AR9,AT9, AV9)</f>
        <v>485</v>
      </c>
      <c r="AV9" s="114">
        <f>SUM(D9,F9,H9,J9,L9,N9,P9,R9,T9,V9,X9,Z9,AB9,AD9)</f>
        <v>284</v>
      </c>
      <c r="BL9" s="1"/>
    </row>
    <row r="10" spans="1:65" ht="16.5" thickBot="1" x14ac:dyDescent="0.3">
      <c r="A10" s="527" t="s">
        <v>27</v>
      </c>
      <c r="B10" s="529"/>
      <c r="C10" s="13" t="s">
        <v>14</v>
      </c>
      <c r="D10" s="78">
        <v>14</v>
      </c>
      <c r="E10" s="13" t="s">
        <v>15</v>
      </c>
      <c r="F10" s="78">
        <v>12</v>
      </c>
      <c r="G10" s="3" t="s">
        <v>16</v>
      </c>
      <c r="H10" s="2">
        <v>20</v>
      </c>
      <c r="I10" s="13" t="s">
        <v>14</v>
      </c>
      <c r="J10" s="2">
        <v>28</v>
      </c>
      <c r="K10" s="3" t="s">
        <v>15</v>
      </c>
      <c r="L10" s="2">
        <v>24</v>
      </c>
      <c r="M10" s="13" t="s">
        <v>15</v>
      </c>
      <c r="N10" s="78">
        <v>12</v>
      </c>
      <c r="O10" s="13" t="s">
        <v>14</v>
      </c>
      <c r="P10" s="78">
        <v>14</v>
      </c>
      <c r="Q10" s="3" t="s">
        <v>17</v>
      </c>
      <c r="R10" s="2">
        <v>16</v>
      </c>
      <c r="S10" s="115" t="s">
        <v>15</v>
      </c>
      <c r="T10" s="2">
        <v>24</v>
      </c>
      <c r="U10" s="3" t="s">
        <v>14</v>
      </c>
      <c r="V10" s="2">
        <v>28</v>
      </c>
      <c r="W10" s="3" t="s">
        <v>13</v>
      </c>
      <c r="X10" s="81">
        <v>32</v>
      </c>
      <c r="Y10" s="3" t="s">
        <v>13</v>
      </c>
      <c r="Z10" s="81">
        <v>32</v>
      </c>
      <c r="AA10" s="3" t="s">
        <v>14</v>
      </c>
      <c r="AB10" s="2">
        <v>28</v>
      </c>
      <c r="AC10" s="3" t="s">
        <v>14</v>
      </c>
      <c r="AD10" s="2">
        <v>28</v>
      </c>
      <c r="AE10" s="527" t="s">
        <v>27</v>
      </c>
      <c r="AF10" s="529"/>
      <c r="AG10" s="34">
        <v>20</v>
      </c>
      <c r="AH10" s="34">
        <v>20</v>
      </c>
      <c r="AI10" s="65">
        <v>37</v>
      </c>
      <c r="AJ10" s="34">
        <v>20</v>
      </c>
      <c r="AK10" s="33">
        <v>8</v>
      </c>
      <c r="AL10" s="80">
        <v>20</v>
      </c>
      <c r="AM10" s="33" t="s">
        <v>14</v>
      </c>
      <c r="AN10" s="34">
        <v>46</v>
      </c>
      <c r="AO10" s="33">
        <v>17</v>
      </c>
      <c r="AP10" s="34">
        <v>17</v>
      </c>
      <c r="AQ10" s="33">
        <v>3</v>
      </c>
      <c r="AR10" s="34">
        <v>15</v>
      </c>
      <c r="AS10" s="33" t="s">
        <v>14</v>
      </c>
      <c r="AT10" s="34">
        <v>48</v>
      </c>
      <c r="AU10" s="46">
        <f>SUM(AG10,AH10,AJ10,AL10,AN10,AP10,AR10,AT10, AV10)</f>
        <v>518</v>
      </c>
      <c r="AV10" s="114">
        <f>SUM(D10,F10,H10,J10,L10,N10,P10,R10,T10,V10,X10,Z10,AB10,AD10)</f>
        <v>312</v>
      </c>
      <c r="BL10" s="1"/>
    </row>
    <row r="11" spans="1:65" ht="16.5" thickBot="1" x14ac:dyDescent="0.3">
      <c r="A11" s="530" t="s">
        <v>30</v>
      </c>
      <c r="B11" s="531"/>
      <c r="C11" s="116"/>
      <c r="D11" s="117"/>
      <c r="E11" s="116"/>
      <c r="F11" s="117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8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532" t="s">
        <v>30</v>
      </c>
      <c r="AF11" s="533"/>
      <c r="AG11" s="73"/>
      <c r="AH11" s="73"/>
      <c r="AI11" s="109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8"/>
      <c r="AV11" s="112"/>
      <c r="BL11" s="1"/>
    </row>
    <row r="12" spans="1:65" x14ac:dyDescent="0.25">
      <c r="A12" s="527" t="s">
        <v>28</v>
      </c>
      <c r="B12" s="529"/>
      <c r="C12" s="5" t="s">
        <v>91</v>
      </c>
      <c r="D12" s="5">
        <v>0</v>
      </c>
      <c r="E12" s="5" t="s">
        <v>91</v>
      </c>
      <c r="F12" s="5">
        <v>0</v>
      </c>
      <c r="G12" s="7" t="s">
        <v>92</v>
      </c>
      <c r="H12" s="5">
        <v>16</v>
      </c>
      <c r="I12" s="12" t="s">
        <v>17</v>
      </c>
      <c r="J12" s="5">
        <v>16</v>
      </c>
      <c r="K12" s="7" t="s">
        <v>14</v>
      </c>
      <c r="L12" s="5">
        <v>28</v>
      </c>
      <c r="M12" s="7" t="s">
        <v>19</v>
      </c>
      <c r="N12" s="5">
        <v>8</v>
      </c>
      <c r="O12" s="7" t="s">
        <v>16</v>
      </c>
      <c r="P12" s="5">
        <v>10</v>
      </c>
      <c r="Q12" s="7" t="s">
        <v>13</v>
      </c>
      <c r="R12" s="5">
        <v>32</v>
      </c>
      <c r="S12" s="119" t="s">
        <v>17</v>
      </c>
      <c r="T12" s="5">
        <v>16</v>
      </c>
      <c r="U12" s="7" t="s">
        <v>17</v>
      </c>
      <c r="V12" s="5">
        <v>16</v>
      </c>
      <c r="W12" s="7" t="s">
        <v>15</v>
      </c>
      <c r="X12" s="6">
        <v>24</v>
      </c>
      <c r="Y12" s="7" t="s">
        <v>16</v>
      </c>
      <c r="Z12" s="6">
        <v>20</v>
      </c>
      <c r="AA12" s="7" t="s">
        <v>15</v>
      </c>
      <c r="AB12" s="5">
        <v>24</v>
      </c>
      <c r="AC12" s="7" t="s">
        <v>14</v>
      </c>
      <c r="AD12" s="5">
        <v>28</v>
      </c>
      <c r="AE12" s="527" t="s">
        <v>28</v>
      </c>
      <c r="AF12" s="529"/>
      <c r="AG12" s="40">
        <v>20</v>
      </c>
      <c r="AH12" s="40"/>
      <c r="AI12" s="67">
        <v>7</v>
      </c>
      <c r="AJ12" s="40">
        <v>7</v>
      </c>
      <c r="AK12" s="39">
        <v>4</v>
      </c>
      <c r="AL12" s="41">
        <v>20</v>
      </c>
      <c r="AM12" s="39" t="s">
        <v>15</v>
      </c>
      <c r="AN12" s="40">
        <v>42</v>
      </c>
      <c r="AO12" s="39">
        <v>7</v>
      </c>
      <c r="AP12" s="40">
        <v>7</v>
      </c>
      <c r="AQ12" s="39">
        <v>7</v>
      </c>
      <c r="AR12" s="40">
        <v>20</v>
      </c>
      <c r="AS12" s="39" t="s">
        <v>13</v>
      </c>
      <c r="AT12" s="40">
        <v>52</v>
      </c>
      <c r="AU12" s="46">
        <f t="shared" ref="AU12:AU21" si="0">SUM(AG12,AH12,AJ12,AL12,AN12,AP12,AR12,AT12, AV12)</f>
        <v>406</v>
      </c>
      <c r="AV12" s="114">
        <f t="shared" ref="AV12:AV21" si="1">SUM(D12,F12,H12,J12,L12,N12,P12,R12,T12,V12,X12,Z12,AB12,AD12)</f>
        <v>238</v>
      </c>
      <c r="BL12" s="1"/>
    </row>
    <row r="13" spans="1:65" x14ac:dyDescent="0.25">
      <c r="A13" s="523" t="s">
        <v>93</v>
      </c>
      <c r="B13" s="524"/>
      <c r="C13" s="62" t="s">
        <v>15</v>
      </c>
      <c r="D13" s="57">
        <v>12</v>
      </c>
      <c r="E13" s="62" t="s">
        <v>13</v>
      </c>
      <c r="F13" s="57">
        <v>15</v>
      </c>
      <c r="G13" s="62" t="s">
        <v>19</v>
      </c>
      <c r="H13" s="57">
        <v>16</v>
      </c>
      <c r="I13" s="13" t="s">
        <v>19</v>
      </c>
      <c r="J13" s="2">
        <v>16</v>
      </c>
      <c r="K13" s="3" t="s">
        <v>92</v>
      </c>
      <c r="L13" s="2">
        <v>16</v>
      </c>
      <c r="M13" s="3" t="s">
        <v>15</v>
      </c>
      <c r="N13" s="2">
        <v>12</v>
      </c>
      <c r="O13" s="3" t="s">
        <v>19</v>
      </c>
      <c r="P13" s="2">
        <v>8</v>
      </c>
      <c r="Q13" s="3" t="s">
        <v>94</v>
      </c>
      <c r="R13" s="2">
        <v>16</v>
      </c>
      <c r="S13" s="120" t="s">
        <v>18</v>
      </c>
      <c r="T13" s="2">
        <v>16</v>
      </c>
      <c r="U13" s="3" t="s">
        <v>20</v>
      </c>
      <c r="V13" s="2">
        <v>16</v>
      </c>
      <c r="W13" s="3" t="s">
        <v>18</v>
      </c>
      <c r="X13" s="81">
        <v>16</v>
      </c>
      <c r="Y13" s="3" t="s">
        <v>92</v>
      </c>
      <c r="Z13" s="81">
        <v>16</v>
      </c>
      <c r="AA13" s="3" t="s">
        <v>14</v>
      </c>
      <c r="AB13" s="2">
        <v>28</v>
      </c>
      <c r="AC13" s="3">
        <v>10</v>
      </c>
      <c r="AD13" s="2">
        <v>16</v>
      </c>
      <c r="AE13" s="523" t="s">
        <v>93</v>
      </c>
      <c r="AF13" s="524"/>
      <c r="AG13" s="72">
        <v>20</v>
      </c>
      <c r="AH13" s="72"/>
      <c r="AI13" s="65">
        <v>7</v>
      </c>
      <c r="AJ13" s="34">
        <v>7</v>
      </c>
      <c r="AK13" s="33">
        <v>4</v>
      </c>
      <c r="AL13" s="80">
        <v>20</v>
      </c>
      <c r="AM13" s="33" t="s">
        <v>14</v>
      </c>
      <c r="AN13" s="34">
        <v>48</v>
      </c>
      <c r="AO13" s="33">
        <v>19</v>
      </c>
      <c r="AP13" s="34">
        <v>19</v>
      </c>
      <c r="AQ13" s="33">
        <v>5</v>
      </c>
      <c r="AR13" s="34">
        <v>20</v>
      </c>
      <c r="AS13" s="33"/>
      <c r="AT13" s="34">
        <v>20</v>
      </c>
      <c r="AU13" s="46">
        <f t="shared" si="0"/>
        <v>373</v>
      </c>
      <c r="AV13" s="114">
        <f t="shared" si="1"/>
        <v>219</v>
      </c>
      <c r="BL13" s="1"/>
    </row>
    <row r="14" spans="1:65" x14ac:dyDescent="0.25">
      <c r="A14" s="525" t="s">
        <v>41</v>
      </c>
      <c r="B14" s="526"/>
      <c r="C14" s="62" t="s">
        <v>18</v>
      </c>
      <c r="D14" s="57">
        <v>8</v>
      </c>
      <c r="E14" s="62" t="s">
        <v>16</v>
      </c>
      <c r="F14" s="57">
        <v>9</v>
      </c>
      <c r="G14" s="62" t="s">
        <v>20</v>
      </c>
      <c r="H14" s="57">
        <v>16</v>
      </c>
      <c r="I14" s="5" t="s">
        <v>91</v>
      </c>
      <c r="J14" s="5">
        <v>0</v>
      </c>
      <c r="K14" s="3" t="s">
        <v>19</v>
      </c>
      <c r="L14" s="2">
        <v>16</v>
      </c>
      <c r="M14" s="2" t="s">
        <v>91</v>
      </c>
      <c r="N14" s="2">
        <v>0</v>
      </c>
      <c r="O14" s="3" t="s">
        <v>17</v>
      </c>
      <c r="P14" s="2">
        <v>8</v>
      </c>
      <c r="Q14" s="3" t="s">
        <v>19</v>
      </c>
      <c r="R14" s="2">
        <v>16</v>
      </c>
      <c r="S14" s="120" t="s">
        <v>14</v>
      </c>
      <c r="T14" s="2">
        <v>28</v>
      </c>
      <c r="U14" s="2" t="s">
        <v>91</v>
      </c>
      <c r="V14" s="2">
        <v>0</v>
      </c>
      <c r="W14" s="2" t="s">
        <v>91</v>
      </c>
      <c r="X14" s="81">
        <v>0</v>
      </c>
      <c r="Y14" s="3" t="s">
        <v>16</v>
      </c>
      <c r="Z14" s="81">
        <v>20</v>
      </c>
      <c r="AA14" s="3" t="s">
        <v>13</v>
      </c>
      <c r="AB14" s="2">
        <v>32</v>
      </c>
      <c r="AC14" s="3" t="s">
        <v>18</v>
      </c>
      <c r="AD14" s="2">
        <v>16</v>
      </c>
      <c r="AE14" s="525" t="s">
        <v>41</v>
      </c>
      <c r="AF14" s="526"/>
      <c r="AG14" s="72">
        <v>20</v>
      </c>
      <c r="AH14" s="72"/>
      <c r="AI14" s="65">
        <v>2</v>
      </c>
      <c r="AJ14" s="34">
        <v>2</v>
      </c>
      <c r="AK14" s="33">
        <v>1</v>
      </c>
      <c r="AL14" s="80">
        <v>5</v>
      </c>
      <c r="AM14" s="33"/>
      <c r="AN14" s="34"/>
      <c r="AO14" s="33"/>
      <c r="AP14" s="34"/>
      <c r="AQ14" s="33"/>
      <c r="AR14" s="34"/>
      <c r="AS14" s="33"/>
      <c r="AT14" s="34"/>
      <c r="AU14" s="46">
        <f t="shared" si="0"/>
        <v>196</v>
      </c>
      <c r="AV14" s="114">
        <f t="shared" si="1"/>
        <v>169</v>
      </c>
      <c r="BL14" s="1"/>
    </row>
    <row r="15" spans="1:65" x14ac:dyDescent="0.25">
      <c r="A15" s="527" t="s">
        <v>85</v>
      </c>
      <c r="B15" s="528"/>
      <c r="C15" s="3" t="s">
        <v>92</v>
      </c>
      <c r="D15" s="2">
        <v>8</v>
      </c>
      <c r="E15" s="3" t="s">
        <v>20</v>
      </c>
      <c r="F15" s="2">
        <v>8</v>
      </c>
      <c r="G15" s="3" t="s">
        <v>16</v>
      </c>
      <c r="H15" s="2">
        <v>20</v>
      </c>
      <c r="I15" s="13" t="s">
        <v>13</v>
      </c>
      <c r="J15" s="2">
        <v>32</v>
      </c>
      <c r="K15" s="3" t="s">
        <v>19</v>
      </c>
      <c r="L15" s="2">
        <v>16</v>
      </c>
      <c r="M15" s="3" t="s">
        <v>19</v>
      </c>
      <c r="N15" s="2">
        <v>8</v>
      </c>
      <c r="O15" s="3" t="s">
        <v>92</v>
      </c>
      <c r="P15" s="2">
        <v>8</v>
      </c>
      <c r="Q15" s="3" t="s">
        <v>18</v>
      </c>
      <c r="R15" s="2">
        <v>16</v>
      </c>
      <c r="S15" s="120" t="s">
        <v>16</v>
      </c>
      <c r="T15" s="2">
        <v>20</v>
      </c>
      <c r="U15" s="3" t="s">
        <v>92</v>
      </c>
      <c r="V15" s="2">
        <v>16</v>
      </c>
      <c r="W15" s="3" t="s">
        <v>19</v>
      </c>
      <c r="X15" s="81">
        <v>16</v>
      </c>
      <c r="Y15" s="3" t="s">
        <v>13</v>
      </c>
      <c r="Z15" s="81">
        <v>32</v>
      </c>
      <c r="AA15" s="3" t="s">
        <v>92</v>
      </c>
      <c r="AB15" s="2">
        <v>16</v>
      </c>
      <c r="AC15" s="3" t="s">
        <v>15</v>
      </c>
      <c r="AD15" s="2">
        <v>24</v>
      </c>
      <c r="AE15" s="527" t="s">
        <v>95</v>
      </c>
      <c r="AF15" s="528"/>
      <c r="AG15" s="34">
        <v>20</v>
      </c>
      <c r="AH15" s="34"/>
      <c r="AI15" s="65">
        <v>2</v>
      </c>
      <c r="AJ15" s="34">
        <v>2</v>
      </c>
      <c r="AK15" s="33">
        <v>1</v>
      </c>
      <c r="AL15" s="80">
        <v>5</v>
      </c>
      <c r="AM15" s="33"/>
      <c r="AN15" s="34"/>
      <c r="AO15" s="33">
        <v>16</v>
      </c>
      <c r="AP15" s="34">
        <v>16</v>
      </c>
      <c r="AQ15" s="33"/>
      <c r="AR15" s="34"/>
      <c r="AS15" s="33"/>
      <c r="AT15" s="34"/>
      <c r="AU15" s="46">
        <f t="shared" si="0"/>
        <v>283</v>
      </c>
      <c r="AV15" s="114">
        <f t="shared" si="1"/>
        <v>240</v>
      </c>
      <c r="BL15" s="1"/>
    </row>
    <row r="16" spans="1:65" x14ac:dyDescent="0.25">
      <c r="A16" s="522" t="s">
        <v>48</v>
      </c>
      <c r="B16" s="521"/>
      <c r="C16" s="3" t="s">
        <v>20</v>
      </c>
      <c r="D16" s="2">
        <v>8</v>
      </c>
      <c r="E16" s="3" t="s">
        <v>13</v>
      </c>
      <c r="F16" s="2">
        <v>15</v>
      </c>
      <c r="G16" s="3" t="s">
        <v>15</v>
      </c>
      <c r="H16" s="2">
        <v>24</v>
      </c>
      <c r="I16" s="13" t="s">
        <v>20</v>
      </c>
      <c r="J16" s="2">
        <v>16</v>
      </c>
      <c r="K16" s="3" t="s">
        <v>18</v>
      </c>
      <c r="L16" s="2">
        <v>16</v>
      </c>
      <c r="M16" s="3" t="s">
        <v>17</v>
      </c>
      <c r="N16" s="2">
        <v>8</v>
      </c>
      <c r="O16" s="3" t="s">
        <v>14</v>
      </c>
      <c r="P16" s="2">
        <v>14</v>
      </c>
      <c r="Q16" s="3" t="s">
        <v>17</v>
      </c>
      <c r="R16" s="2">
        <v>16</v>
      </c>
      <c r="S16" s="120" t="s">
        <v>19</v>
      </c>
      <c r="T16" s="2">
        <v>16</v>
      </c>
      <c r="U16" s="3" t="s">
        <v>16</v>
      </c>
      <c r="V16" s="2">
        <v>20</v>
      </c>
      <c r="W16" s="3" t="s">
        <v>20</v>
      </c>
      <c r="X16" s="81">
        <v>16</v>
      </c>
      <c r="Y16" s="3" t="s">
        <v>14</v>
      </c>
      <c r="Z16" s="81">
        <v>28</v>
      </c>
      <c r="AA16" s="3" t="s">
        <v>16</v>
      </c>
      <c r="AB16" s="2">
        <v>20</v>
      </c>
      <c r="AC16" s="3" t="s">
        <v>17</v>
      </c>
      <c r="AD16" s="2">
        <v>16</v>
      </c>
      <c r="AE16" s="522" t="s">
        <v>48</v>
      </c>
      <c r="AF16" s="521"/>
      <c r="AG16" s="34">
        <v>20</v>
      </c>
      <c r="AH16" s="34">
        <v>20</v>
      </c>
      <c r="AI16" s="65">
        <v>6</v>
      </c>
      <c r="AJ16" s="34">
        <v>6</v>
      </c>
      <c r="AK16" s="33">
        <v>8</v>
      </c>
      <c r="AL16" s="80">
        <v>20</v>
      </c>
      <c r="AM16" s="33"/>
      <c r="AN16" s="34">
        <v>20</v>
      </c>
      <c r="AO16" s="33">
        <v>20</v>
      </c>
      <c r="AP16" s="34">
        <v>20</v>
      </c>
      <c r="AQ16" s="33"/>
      <c r="AR16" s="34"/>
      <c r="AS16" s="33" t="s">
        <v>14</v>
      </c>
      <c r="AT16" s="34">
        <v>48</v>
      </c>
      <c r="AU16" s="46">
        <f t="shared" si="0"/>
        <v>387</v>
      </c>
      <c r="AV16" s="114">
        <f t="shared" si="1"/>
        <v>233</v>
      </c>
      <c r="BL16" s="1"/>
    </row>
    <row r="17" spans="1:64" x14ac:dyDescent="0.25">
      <c r="A17" s="522" t="s">
        <v>44</v>
      </c>
      <c r="B17" s="521"/>
      <c r="C17" s="3" t="s">
        <v>14</v>
      </c>
      <c r="D17" s="2">
        <v>14</v>
      </c>
      <c r="E17" s="3" t="s">
        <v>16</v>
      </c>
      <c r="F17" s="2">
        <v>9</v>
      </c>
      <c r="G17" s="84" t="s">
        <v>14</v>
      </c>
      <c r="H17" s="83">
        <v>28</v>
      </c>
      <c r="I17" s="86" t="s">
        <v>16</v>
      </c>
      <c r="J17" s="83">
        <v>20</v>
      </c>
      <c r="K17" s="84" t="s">
        <v>16</v>
      </c>
      <c r="L17" s="83">
        <v>20</v>
      </c>
      <c r="M17" s="62" t="s">
        <v>92</v>
      </c>
      <c r="N17" s="57">
        <v>8</v>
      </c>
      <c r="O17" s="62" t="s">
        <v>19</v>
      </c>
      <c r="P17" s="57">
        <v>8</v>
      </c>
      <c r="Q17" s="84" t="s">
        <v>16</v>
      </c>
      <c r="R17" s="83">
        <v>20</v>
      </c>
      <c r="S17" s="121" t="s">
        <v>13</v>
      </c>
      <c r="T17" s="83">
        <v>32</v>
      </c>
      <c r="U17" s="84" t="s">
        <v>13</v>
      </c>
      <c r="V17" s="83">
        <v>32</v>
      </c>
      <c r="W17" s="84" t="s">
        <v>17</v>
      </c>
      <c r="X17" s="85">
        <v>16</v>
      </c>
      <c r="Y17" s="84" t="s">
        <v>20</v>
      </c>
      <c r="Z17" s="85">
        <v>16</v>
      </c>
      <c r="AA17" s="84" t="s">
        <v>17</v>
      </c>
      <c r="AB17" s="83">
        <v>16</v>
      </c>
      <c r="AC17" s="84" t="s">
        <v>92</v>
      </c>
      <c r="AD17" s="83">
        <v>16</v>
      </c>
      <c r="AE17" s="522" t="s">
        <v>44</v>
      </c>
      <c r="AF17" s="521"/>
      <c r="AG17" s="34">
        <v>20</v>
      </c>
      <c r="AH17" s="34"/>
      <c r="AI17" s="122">
        <v>1</v>
      </c>
      <c r="AJ17" s="123">
        <v>1</v>
      </c>
      <c r="AK17" s="124"/>
      <c r="AL17" s="125"/>
      <c r="AM17" s="124"/>
      <c r="AN17" s="123"/>
      <c r="AO17" s="124"/>
      <c r="AP17" s="123"/>
      <c r="AQ17" s="124"/>
      <c r="AR17" s="123"/>
      <c r="AS17" s="124"/>
      <c r="AT17" s="123">
        <v>20</v>
      </c>
      <c r="AU17" s="46">
        <f t="shared" si="0"/>
        <v>296</v>
      </c>
      <c r="AV17" s="50">
        <f t="shared" si="1"/>
        <v>255</v>
      </c>
      <c r="BL17" s="1"/>
    </row>
    <row r="18" spans="1:64" x14ac:dyDescent="0.25">
      <c r="A18" s="520" t="s">
        <v>51</v>
      </c>
      <c r="B18" s="521"/>
      <c r="C18" s="62" t="s">
        <v>17</v>
      </c>
      <c r="D18" s="57">
        <v>8</v>
      </c>
      <c r="E18" s="62" t="s">
        <v>18</v>
      </c>
      <c r="F18" s="57">
        <v>8</v>
      </c>
      <c r="G18" s="84" t="s">
        <v>17</v>
      </c>
      <c r="H18" s="83">
        <v>16</v>
      </c>
      <c r="I18" s="86" t="s">
        <v>14</v>
      </c>
      <c r="J18" s="83">
        <v>28</v>
      </c>
      <c r="K18" s="84" t="s">
        <v>13</v>
      </c>
      <c r="L18" s="83">
        <v>32</v>
      </c>
      <c r="M18" s="62" t="s">
        <v>13</v>
      </c>
      <c r="N18" s="57">
        <v>16</v>
      </c>
      <c r="O18" s="62" t="s">
        <v>13</v>
      </c>
      <c r="P18" s="57">
        <v>16</v>
      </c>
      <c r="Q18" s="84" t="s">
        <v>92</v>
      </c>
      <c r="R18" s="83">
        <v>16</v>
      </c>
      <c r="S18" s="121" t="s">
        <v>17</v>
      </c>
      <c r="T18" s="83">
        <v>16</v>
      </c>
      <c r="U18" s="84" t="s">
        <v>15</v>
      </c>
      <c r="V18" s="83">
        <v>24</v>
      </c>
      <c r="W18" s="84" t="s">
        <v>16</v>
      </c>
      <c r="X18" s="85">
        <v>20</v>
      </c>
      <c r="Y18" s="84" t="s">
        <v>15</v>
      </c>
      <c r="Z18" s="85">
        <v>24</v>
      </c>
      <c r="AA18" s="84" t="s">
        <v>17</v>
      </c>
      <c r="AB18" s="83">
        <v>16</v>
      </c>
      <c r="AC18" s="84" t="s">
        <v>19</v>
      </c>
      <c r="AD18" s="83">
        <v>16</v>
      </c>
      <c r="AE18" s="522" t="s">
        <v>51</v>
      </c>
      <c r="AF18" s="521"/>
      <c r="AG18" s="34">
        <v>20</v>
      </c>
      <c r="AH18" s="34">
        <v>20</v>
      </c>
      <c r="AI18" s="122">
        <v>11</v>
      </c>
      <c r="AJ18" s="123">
        <v>11</v>
      </c>
      <c r="AK18" s="124">
        <v>3</v>
      </c>
      <c r="AL18" s="125">
        <v>15</v>
      </c>
      <c r="AM18" s="124"/>
      <c r="AN18" s="123">
        <v>20</v>
      </c>
      <c r="AO18" s="124">
        <v>17</v>
      </c>
      <c r="AP18" s="123">
        <v>17</v>
      </c>
      <c r="AQ18" s="124">
        <v>3</v>
      </c>
      <c r="AR18" s="123">
        <v>15</v>
      </c>
      <c r="AS18" s="124"/>
      <c r="AT18" s="123">
        <v>20</v>
      </c>
      <c r="AU18" s="46">
        <f t="shared" si="0"/>
        <v>394</v>
      </c>
      <c r="AV18" s="50">
        <f t="shared" si="1"/>
        <v>256</v>
      </c>
      <c r="BL18" s="1"/>
    </row>
    <row r="19" spans="1:64" x14ac:dyDescent="0.25">
      <c r="A19" s="520" t="s">
        <v>37</v>
      </c>
      <c r="B19" s="521"/>
      <c r="C19" s="62" t="s">
        <v>19</v>
      </c>
      <c r="D19" s="57">
        <v>8</v>
      </c>
      <c r="E19" s="62" t="s">
        <v>92</v>
      </c>
      <c r="F19" s="57">
        <v>8</v>
      </c>
      <c r="G19" s="84" t="s">
        <v>13</v>
      </c>
      <c r="H19" s="83">
        <v>32</v>
      </c>
      <c r="I19" s="86" t="s">
        <v>15</v>
      </c>
      <c r="J19" s="83">
        <v>24</v>
      </c>
      <c r="K19" s="84" t="s">
        <v>92</v>
      </c>
      <c r="L19" s="83">
        <v>16</v>
      </c>
      <c r="M19" s="62" t="s">
        <v>16</v>
      </c>
      <c r="N19" s="57">
        <v>10</v>
      </c>
      <c r="O19" s="62" t="s">
        <v>17</v>
      </c>
      <c r="P19" s="57">
        <v>8</v>
      </c>
      <c r="Q19" s="84" t="s">
        <v>19</v>
      </c>
      <c r="R19" s="83">
        <v>16</v>
      </c>
      <c r="S19" s="121" t="s">
        <v>18</v>
      </c>
      <c r="T19" s="83">
        <v>16</v>
      </c>
      <c r="U19" s="84" t="s">
        <v>18</v>
      </c>
      <c r="V19" s="83">
        <v>16</v>
      </c>
      <c r="W19" s="84" t="s">
        <v>14</v>
      </c>
      <c r="X19" s="85">
        <v>28</v>
      </c>
      <c r="Y19" s="84" t="s">
        <v>16</v>
      </c>
      <c r="Z19" s="85">
        <v>20</v>
      </c>
      <c r="AA19" s="84" t="s">
        <v>19</v>
      </c>
      <c r="AB19" s="83">
        <v>16</v>
      </c>
      <c r="AC19" s="84" t="s">
        <v>16</v>
      </c>
      <c r="AD19" s="83">
        <v>20</v>
      </c>
      <c r="AE19" s="522" t="s">
        <v>37</v>
      </c>
      <c r="AF19" s="521"/>
      <c r="AG19" s="34">
        <v>20</v>
      </c>
      <c r="AH19" s="34"/>
      <c r="AI19" s="122">
        <v>6</v>
      </c>
      <c r="AJ19" s="123">
        <v>6</v>
      </c>
      <c r="AK19" s="124">
        <v>1</v>
      </c>
      <c r="AL19" s="125">
        <v>5</v>
      </c>
      <c r="AM19" s="124" t="s">
        <v>15</v>
      </c>
      <c r="AN19" s="123">
        <v>42</v>
      </c>
      <c r="AO19" s="124">
        <v>1</v>
      </c>
      <c r="AP19" s="123">
        <v>1</v>
      </c>
      <c r="AQ19" s="124"/>
      <c r="AR19" s="123"/>
      <c r="AS19" s="124" t="s">
        <v>15</v>
      </c>
      <c r="AT19" s="123">
        <v>44</v>
      </c>
      <c r="AU19" s="46">
        <f t="shared" si="0"/>
        <v>356</v>
      </c>
      <c r="AV19" s="50">
        <f t="shared" si="1"/>
        <v>238</v>
      </c>
      <c r="BL19" s="1"/>
    </row>
    <row r="20" spans="1:64" x14ac:dyDescent="0.25">
      <c r="A20" s="520" t="s">
        <v>96</v>
      </c>
      <c r="B20" s="521"/>
      <c r="C20" s="62" t="s">
        <v>16</v>
      </c>
      <c r="D20" s="57">
        <v>10</v>
      </c>
      <c r="E20" s="62" t="s">
        <v>18</v>
      </c>
      <c r="F20" s="57">
        <v>8</v>
      </c>
      <c r="G20" s="84" t="s">
        <v>17</v>
      </c>
      <c r="H20" s="83">
        <v>16</v>
      </c>
      <c r="I20" s="86" t="s">
        <v>92</v>
      </c>
      <c r="J20" s="83">
        <v>16</v>
      </c>
      <c r="K20" s="84" t="s">
        <v>17</v>
      </c>
      <c r="L20" s="83">
        <v>16</v>
      </c>
      <c r="M20" s="62" t="s">
        <v>17</v>
      </c>
      <c r="N20" s="57">
        <v>8</v>
      </c>
      <c r="O20" s="62" t="s">
        <v>15</v>
      </c>
      <c r="P20" s="57">
        <v>12</v>
      </c>
      <c r="Q20" s="84" t="s">
        <v>14</v>
      </c>
      <c r="R20" s="83">
        <v>28</v>
      </c>
      <c r="S20" s="121" t="s">
        <v>19</v>
      </c>
      <c r="T20" s="83">
        <v>16</v>
      </c>
      <c r="U20" s="84" t="s">
        <v>19</v>
      </c>
      <c r="V20" s="83">
        <v>16</v>
      </c>
      <c r="W20" s="84" t="s">
        <v>13</v>
      </c>
      <c r="X20" s="85">
        <v>32</v>
      </c>
      <c r="Y20" s="84" t="s">
        <v>19</v>
      </c>
      <c r="Z20" s="85">
        <v>16</v>
      </c>
      <c r="AA20" s="84" t="s">
        <v>92</v>
      </c>
      <c r="AB20" s="83">
        <v>16</v>
      </c>
      <c r="AC20" s="84" t="s">
        <v>13</v>
      </c>
      <c r="AD20" s="83">
        <v>32</v>
      </c>
      <c r="AE20" s="522" t="s">
        <v>96</v>
      </c>
      <c r="AF20" s="521"/>
      <c r="AG20" s="34">
        <v>20</v>
      </c>
      <c r="AH20" s="34"/>
      <c r="AI20" s="122">
        <v>1</v>
      </c>
      <c r="AJ20" s="123">
        <v>1</v>
      </c>
      <c r="AK20" s="124"/>
      <c r="AL20" s="125"/>
      <c r="AM20" s="124" t="s">
        <v>13</v>
      </c>
      <c r="AN20" s="123">
        <v>52</v>
      </c>
      <c r="AO20" s="124">
        <v>4</v>
      </c>
      <c r="AP20" s="123">
        <v>4</v>
      </c>
      <c r="AQ20" s="124"/>
      <c r="AR20" s="123"/>
      <c r="AS20" s="124"/>
      <c r="AT20" s="123">
        <v>20</v>
      </c>
      <c r="AU20" s="46">
        <f t="shared" si="0"/>
        <v>339</v>
      </c>
      <c r="AV20" s="50">
        <f t="shared" si="1"/>
        <v>242</v>
      </c>
      <c r="BL20" s="1"/>
    </row>
    <row r="21" spans="1:64" x14ac:dyDescent="0.25">
      <c r="A21" s="520" t="s">
        <v>63</v>
      </c>
      <c r="B21" s="521"/>
      <c r="C21" s="62" t="s">
        <v>13</v>
      </c>
      <c r="D21" s="57">
        <v>16</v>
      </c>
      <c r="E21" s="62" t="s">
        <v>15</v>
      </c>
      <c r="F21" s="57">
        <v>12</v>
      </c>
      <c r="G21" s="84" t="s">
        <v>92</v>
      </c>
      <c r="H21" s="83">
        <v>16</v>
      </c>
      <c r="I21" s="86" t="s">
        <v>18</v>
      </c>
      <c r="J21" s="83">
        <v>16</v>
      </c>
      <c r="K21" s="84" t="s">
        <v>15</v>
      </c>
      <c r="L21" s="83">
        <v>24</v>
      </c>
      <c r="M21" s="62" t="s">
        <v>14</v>
      </c>
      <c r="N21" s="57">
        <v>14</v>
      </c>
      <c r="O21" s="62" t="s">
        <v>92</v>
      </c>
      <c r="P21" s="57">
        <v>8</v>
      </c>
      <c r="Q21" s="84" t="s">
        <v>15</v>
      </c>
      <c r="R21" s="83">
        <v>24</v>
      </c>
      <c r="S21" s="121" t="s">
        <v>15</v>
      </c>
      <c r="T21" s="83">
        <v>24</v>
      </c>
      <c r="U21" s="84" t="s">
        <v>14</v>
      </c>
      <c r="V21" s="83">
        <v>28</v>
      </c>
      <c r="W21" s="84" t="s">
        <v>92</v>
      </c>
      <c r="X21" s="85">
        <v>16</v>
      </c>
      <c r="Y21" s="84">
        <v>10</v>
      </c>
      <c r="Z21" s="85">
        <v>16</v>
      </c>
      <c r="AA21" s="84" t="s">
        <v>19</v>
      </c>
      <c r="AB21" s="83">
        <v>16</v>
      </c>
      <c r="AC21" s="84" t="s">
        <v>20</v>
      </c>
      <c r="AD21" s="83">
        <v>16</v>
      </c>
      <c r="AE21" s="522" t="s">
        <v>63</v>
      </c>
      <c r="AF21" s="521"/>
      <c r="AG21" s="34">
        <v>20</v>
      </c>
      <c r="AH21" s="34"/>
      <c r="AI21" s="122"/>
      <c r="AJ21" s="123"/>
      <c r="AK21" s="124">
        <v>3</v>
      </c>
      <c r="AL21" s="125">
        <v>15</v>
      </c>
      <c r="AM21" s="124"/>
      <c r="AN21" s="123"/>
      <c r="AO21" s="124">
        <v>10</v>
      </c>
      <c r="AP21" s="123">
        <v>10</v>
      </c>
      <c r="AQ21" s="124"/>
      <c r="AR21" s="123"/>
      <c r="AS21" s="124"/>
      <c r="AT21" s="123">
        <v>20</v>
      </c>
      <c r="AU21" s="46">
        <f t="shared" si="0"/>
        <v>311</v>
      </c>
      <c r="AV21" s="50">
        <f t="shared" si="1"/>
        <v>246</v>
      </c>
      <c r="BL21" s="1"/>
    </row>
  </sheetData>
  <mergeCells count="64">
    <mergeCell ref="A3:B4"/>
    <mergeCell ref="C3:D3"/>
    <mergeCell ref="E3:F3"/>
    <mergeCell ref="G3:H3"/>
    <mergeCell ref="I3:J3"/>
    <mergeCell ref="A1:P2"/>
    <mergeCell ref="Q1:Z2"/>
    <mergeCell ref="AA1:AD2"/>
    <mergeCell ref="AE1:AL2"/>
    <mergeCell ref="AM1:AV2"/>
    <mergeCell ref="AE3:AF4"/>
    <mergeCell ref="AI3:AJ3"/>
    <mergeCell ref="K3:L3"/>
    <mergeCell ref="M3:N3"/>
    <mergeCell ref="O3:P3"/>
    <mergeCell ref="Q3:R3"/>
    <mergeCell ref="S3:T3"/>
    <mergeCell ref="U3:V3"/>
    <mergeCell ref="AV3:AV4"/>
    <mergeCell ref="BL4:BM4"/>
    <mergeCell ref="A5:B5"/>
    <mergeCell ref="AE5:AF5"/>
    <mergeCell ref="A6:B6"/>
    <mergeCell ref="AE6:AF6"/>
    <mergeCell ref="AK3:AL3"/>
    <mergeCell ref="AM3:AN3"/>
    <mergeCell ref="AO3:AP3"/>
    <mergeCell ref="AQ3:AR3"/>
    <mergeCell ref="AS3:AT3"/>
    <mergeCell ref="AU3:AU4"/>
    <mergeCell ref="W3:X3"/>
    <mergeCell ref="Y3:Z3"/>
    <mergeCell ref="AA3:AB3"/>
    <mergeCell ref="AC3:AD3"/>
    <mergeCell ref="A7:B7"/>
    <mergeCell ref="AE7:AF7"/>
    <mergeCell ref="A8:B8"/>
    <mergeCell ref="AE8:AF8"/>
    <mergeCell ref="A9:B9"/>
    <mergeCell ref="AE9:AF9"/>
    <mergeCell ref="A10:B10"/>
    <mergeCell ref="AE10:AF10"/>
    <mergeCell ref="A11:B11"/>
    <mergeCell ref="AE11:AF11"/>
    <mergeCell ref="A12:B12"/>
    <mergeCell ref="AE12:AF12"/>
    <mergeCell ref="A13:B13"/>
    <mergeCell ref="AE13:AF13"/>
    <mergeCell ref="A14:B14"/>
    <mergeCell ref="AE14:AF14"/>
    <mergeCell ref="A15:B15"/>
    <mergeCell ref="AE15:AF15"/>
    <mergeCell ref="A16:B16"/>
    <mergeCell ref="AE16:AF16"/>
    <mergeCell ref="A17:B17"/>
    <mergeCell ref="AE17:AF17"/>
    <mergeCell ref="A18:B18"/>
    <mergeCell ref="AE18:AF18"/>
    <mergeCell ref="A19:B19"/>
    <mergeCell ref="AE19:AF19"/>
    <mergeCell ref="A20:B20"/>
    <mergeCell ref="AE20:AF20"/>
    <mergeCell ref="A21:B21"/>
    <mergeCell ref="AE21:AF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BL20"/>
  <sheetViews>
    <sheetView workbookViewId="0">
      <selection activeCell="J25" sqref="J25"/>
    </sheetView>
  </sheetViews>
  <sheetFormatPr defaultColWidth="5.5" defaultRowHeight="15.75" x14ac:dyDescent="0.25"/>
  <cols>
    <col min="1" max="1" width="7.875" customWidth="1"/>
    <col min="2" max="2" width="19.125" customWidth="1"/>
    <col min="3" max="3" width="6.375" customWidth="1"/>
    <col min="4" max="4" width="6" customWidth="1"/>
    <col min="5" max="5" width="6.25" customWidth="1"/>
    <col min="6" max="6" width="5.375" customWidth="1"/>
    <col min="7" max="7" width="6.375" customWidth="1"/>
    <col min="8" max="8" width="6.375" bestFit="1" customWidth="1"/>
    <col min="9" max="9" width="6.625" customWidth="1"/>
    <col min="10" max="10" width="7.875" customWidth="1"/>
    <col min="11" max="11" width="5.875" customWidth="1"/>
    <col min="12" max="12" width="6.375" bestFit="1" customWidth="1"/>
    <col min="13" max="13" width="6.125" customWidth="1"/>
    <col min="14" max="14" width="6.375" bestFit="1" customWidth="1"/>
    <col min="15" max="15" width="6" customWidth="1"/>
    <col min="16" max="16" width="7.125" customWidth="1"/>
    <col min="17" max="17" width="7.375" customWidth="1"/>
    <col min="18" max="18" width="7.125" customWidth="1"/>
    <col min="19" max="20" width="6.875" customWidth="1"/>
    <col min="21" max="21" width="6.375" customWidth="1"/>
    <col min="22" max="24" width="5.375" customWidth="1"/>
    <col min="25" max="25" width="6" customWidth="1"/>
    <col min="26" max="26" width="8.25" customWidth="1"/>
    <col min="27" max="29" width="6.625" customWidth="1"/>
    <col min="30" max="30" width="7.625" customWidth="1"/>
    <col min="31" max="31" width="7.875" customWidth="1"/>
    <col min="32" max="32" width="14" customWidth="1"/>
    <col min="33" max="33" width="10.5" customWidth="1"/>
    <col min="34" max="34" width="5.5" customWidth="1"/>
    <col min="35" max="35" width="6.875" customWidth="1"/>
    <col min="36" max="36" width="6.625" customWidth="1"/>
    <col min="37" max="37" width="7.25" customWidth="1"/>
    <col min="38" max="38" width="5" customWidth="1"/>
    <col min="39" max="39" width="6.5" customWidth="1"/>
    <col min="40" max="40" width="4.625" customWidth="1"/>
    <col min="41" max="41" width="6.5" customWidth="1"/>
    <col min="42" max="43" width="6.625" customWidth="1"/>
    <col min="44" max="44" width="6.875" customWidth="1"/>
    <col min="45" max="45" width="7" customWidth="1"/>
    <col min="46" max="46" width="10.875" bestFit="1" customWidth="1"/>
    <col min="47" max="47" width="11.625" customWidth="1"/>
  </cols>
  <sheetData>
    <row r="1" spans="1:64" ht="15" customHeight="1" x14ac:dyDescent="0.25">
      <c r="A1" s="556" t="s">
        <v>45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8"/>
      <c r="Q1" s="557"/>
      <c r="R1" s="557"/>
      <c r="S1" s="557"/>
      <c r="T1" s="557"/>
      <c r="U1" s="557"/>
      <c r="V1" s="557"/>
      <c r="W1" s="557"/>
      <c r="X1" s="557"/>
      <c r="Y1" s="557"/>
      <c r="Z1" s="558"/>
      <c r="AA1" s="556"/>
      <c r="AB1" s="557"/>
      <c r="AC1" s="557"/>
      <c r="AD1" s="558"/>
      <c r="AE1" s="565"/>
      <c r="AF1" s="566"/>
      <c r="AG1" s="566"/>
      <c r="AH1" s="566"/>
      <c r="AI1" s="566"/>
      <c r="AJ1" s="566"/>
      <c r="AK1" s="567"/>
      <c r="AL1" s="568"/>
      <c r="AM1" s="608"/>
      <c r="AN1" s="608"/>
      <c r="AO1" s="608"/>
      <c r="AP1" s="608"/>
      <c r="AQ1" s="608"/>
      <c r="AR1" s="608"/>
      <c r="AS1" s="608"/>
      <c r="AT1" s="608"/>
      <c r="AU1" s="608"/>
    </row>
    <row r="2" spans="1:64" ht="15" customHeight="1" thickBot="1" x14ac:dyDescent="0.3">
      <c r="A2" s="55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61"/>
      <c r="Q2" s="580"/>
      <c r="R2" s="580"/>
      <c r="S2" s="580"/>
      <c r="T2" s="580"/>
      <c r="U2" s="580"/>
      <c r="V2" s="580"/>
      <c r="W2" s="580"/>
      <c r="X2" s="580"/>
      <c r="Y2" s="580"/>
      <c r="Z2" s="561"/>
      <c r="AA2" s="562"/>
      <c r="AB2" s="563"/>
      <c r="AC2" s="563"/>
      <c r="AD2" s="564"/>
      <c r="AE2" s="568"/>
      <c r="AF2" s="608"/>
      <c r="AG2" s="608"/>
      <c r="AH2" s="608"/>
      <c r="AI2" s="608"/>
      <c r="AJ2" s="608"/>
      <c r="AK2" s="570"/>
      <c r="AL2" s="571"/>
      <c r="AM2" s="572"/>
      <c r="AN2" s="572"/>
      <c r="AO2" s="572"/>
      <c r="AP2" s="572"/>
      <c r="AQ2" s="572"/>
      <c r="AR2" s="572"/>
      <c r="AS2" s="572"/>
      <c r="AT2" s="572"/>
      <c r="AU2" s="572"/>
    </row>
    <row r="3" spans="1:64" ht="16.5" thickBot="1" x14ac:dyDescent="0.3">
      <c r="A3" s="586" t="s">
        <v>0</v>
      </c>
      <c r="B3" s="574"/>
      <c r="C3" s="576" t="s">
        <v>40</v>
      </c>
      <c r="D3" s="577"/>
      <c r="E3" s="578" t="s">
        <v>38</v>
      </c>
      <c r="F3" s="579"/>
      <c r="G3" s="583" t="s">
        <v>4</v>
      </c>
      <c r="H3" s="584"/>
      <c r="I3" s="584" t="s">
        <v>33</v>
      </c>
      <c r="J3" s="584"/>
      <c r="K3" s="584" t="s">
        <v>32</v>
      </c>
      <c r="L3" s="584"/>
      <c r="M3" s="585" t="s">
        <v>21</v>
      </c>
      <c r="N3" s="584"/>
      <c r="O3" s="584" t="s">
        <v>22</v>
      </c>
      <c r="P3" s="584"/>
      <c r="Q3" s="584" t="s">
        <v>1</v>
      </c>
      <c r="R3" s="584"/>
      <c r="S3" s="600" t="s">
        <v>5</v>
      </c>
      <c r="T3" s="583"/>
      <c r="U3" s="584" t="s">
        <v>42</v>
      </c>
      <c r="V3" s="584"/>
      <c r="W3" s="584" t="s">
        <v>34</v>
      </c>
      <c r="X3" s="601"/>
      <c r="Y3" s="584" t="s">
        <v>35</v>
      </c>
      <c r="Z3" s="601"/>
      <c r="AA3" s="605" t="s">
        <v>3</v>
      </c>
      <c r="AB3" s="583"/>
      <c r="AC3" s="600" t="s">
        <v>2</v>
      </c>
      <c r="AD3" s="604"/>
      <c r="AE3" s="607" t="s">
        <v>0</v>
      </c>
      <c r="AF3" s="552"/>
      <c r="AG3" s="70" t="s">
        <v>43</v>
      </c>
      <c r="AH3" s="553" t="s">
        <v>9</v>
      </c>
      <c r="AI3" s="606"/>
      <c r="AJ3" s="599" t="s">
        <v>39</v>
      </c>
      <c r="AK3" s="603"/>
      <c r="AL3" s="598" t="s">
        <v>8</v>
      </c>
      <c r="AM3" s="598"/>
      <c r="AN3" s="598" t="s">
        <v>31</v>
      </c>
      <c r="AO3" s="598"/>
      <c r="AP3" s="598" t="s">
        <v>6</v>
      </c>
      <c r="AQ3" s="598"/>
      <c r="AR3" s="598" t="s">
        <v>7</v>
      </c>
      <c r="AS3" s="599"/>
      <c r="AT3" s="543" t="s">
        <v>10</v>
      </c>
      <c r="AU3" s="534" t="s">
        <v>36</v>
      </c>
    </row>
    <row r="4" spans="1:64" ht="16.5" thickBot="1" x14ac:dyDescent="0.3">
      <c r="A4" s="586"/>
      <c r="B4" s="575"/>
      <c r="C4" s="51" t="s">
        <v>11</v>
      </c>
      <c r="D4" s="51" t="s">
        <v>12</v>
      </c>
      <c r="E4" s="51" t="s">
        <v>11</v>
      </c>
      <c r="F4" s="51" t="s">
        <v>12</v>
      </c>
      <c r="G4" s="8" t="s">
        <v>11</v>
      </c>
      <c r="H4" s="8" t="s">
        <v>12</v>
      </c>
      <c r="I4" s="10" t="s">
        <v>11</v>
      </c>
      <c r="J4" s="10" t="s">
        <v>12</v>
      </c>
      <c r="K4" s="10" t="s">
        <v>11</v>
      </c>
      <c r="L4" s="10" t="s">
        <v>12</v>
      </c>
      <c r="M4" s="10" t="s">
        <v>11</v>
      </c>
      <c r="N4" s="10" t="s">
        <v>12</v>
      </c>
      <c r="O4" s="10" t="s">
        <v>11</v>
      </c>
      <c r="P4" s="11" t="s">
        <v>12</v>
      </c>
      <c r="Q4" s="8" t="s">
        <v>11</v>
      </c>
      <c r="R4" s="8" t="s">
        <v>12</v>
      </c>
      <c r="S4" s="8" t="s">
        <v>11</v>
      </c>
      <c r="T4" s="8" t="s">
        <v>12</v>
      </c>
      <c r="U4" s="8" t="s">
        <v>11</v>
      </c>
      <c r="V4" s="8" t="s">
        <v>12</v>
      </c>
      <c r="W4" s="8" t="s">
        <v>11</v>
      </c>
      <c r="X4" s="9" t="s">
        <v>12</v>
      </c>
      <c r="Y4" s="8" t="s">
        <v>11</v>
      </c>
      <c r="Z4" s="9" t="s">
        <v>12</v>
      </c>
      <c r="AA4" s="8" t="s">
        <v>11</v>
      </c>
      <c r="AB4" s="8" t="s">
        <v>12</v>
      </c>
      <c r="AC4" s="8" t="s">
        <v>11</v>
      </c>
      <c r="AD4" s="8" t="s">
        <v>12</v>
      </c>
      <c r="AE4" s="607"/>
      <c r="AF4" s="552"/>
      <c r="AG4" s="71" t="s">
        <v>12</v>
      </c>
      <c r="AH4" s="63" t="s">
        <v>24</v>
      </c>
      <c r="AI4" s="31" t="s">
        <v>12</v>
      </c>
      <c r="AJ4" s="31" t="s">
        <v>24</v>
      </c>
      <c r="AK4" s="32" t="s">
        <v>12</v>
      </c>
      <c r="AL4" s="31" t="s">
        <v>11</v>
      </c>
      <c r="AM4" s="31" t="s">
        <v>12</v>
      </c>
      <c r="AN4" s="31" t="s">
        <v>24</v>
      </c>
      <c r="AO4" s="31" t="s">
        <v>12</v>
      </c>
      <c r="AP4" s="31" t="s">
        <v>24</v>
      </c>
      <c r="AQ4" s="31" t="s">
        <v>12</v>
      </c>
      <c r="AR4" s="31" t="s">
        <v>11</v>
      </c>
      <c r="AS4" s="32" t="s">
        <v>12</v>
      </c>
      <c r="AT4" s="544"/>
      <c r="AU4" s="535"/>
      <c r="BK4" s="536"/>
      <c r="BL4" s="536"/>
    </row>
    <row r="5" spans="1:64" ht="21.95" customHeight="1" thickBot="1" x14ac:dyDescent="0.3">
      <c r="A5" s="581" t="s">
        <v>25</v>
      </c>
      <c r="B5" s="582"/>
      <c r="C5" s="53"/>
      <c r="D5" s="53"/>
      <c r="E5" s="53"/>
      <c r="F5" s="53"/>
      <c r="G5" s="52"/>
      <c r="H5" s="22"/>
      <c r="I5" s="22"/>
      <c r="J5" s="22"/>
      <c r="K5" s="22"/>
      <c r="L5" s="22"/>
      <c r="M5" s="22"/>
      <c r="N5" s="22"/>
      <c r="O5" s="22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602" t="s">
        <v>25</v>
      </c>
      <c r="AF5" s="582"/>
      <c r="AG5" s="69"/>
      <c r="AH5" s="6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6">
        <f>SUM(H5+J5+L5+N5+P5+R5+T5+V5+Z5+AB5+AD5+AI5+AK5+AM5+AO5+AQ5+AS5)</f>
        <v>0</v>
      </c>
      <c r="AU5" s="55"/>
      <c r="BK5" s="1"/>
    </row>
    <row r="6" spans="1:64" x14ac:dyDescent="0.25">
      <c r="A6" s="593" t="s">
        <v>29</v>
      </c>
      <c r="B6" s="529"/>
      <c r="C6" s="12">
        <v>4</v>
      </c>
      <c r="D6" s="29">
        <v>10</v>
      </c>
      <c r="E6" s="12">
        <v>2</v>
      </c>
      <c r="F6" s="29">
        <v>14</v>
      </c>
      <c r="G6" s="3">
        <v>3</v>
      </c>
      <c r="H6" s="2">
        <v>24</v>
      </c>
      <c r="I6" s="13">
        <v>4</v>
      </c>
      <c r="J6" s="2">
        <v>20</v>
      </c>
      <c r="K6" s="3">
        <v>4</v>
      </c>
      <c r="L6" s="2">
        <v>20</v>
      </c>
      <c r="M6" s="3">
        <v>5</v>
      </c>
      <c r="N6" s="2">
        <v>8</v>
      </c>
      <c r="O6" s="3">
        <v>2</v>
      </c>
      <c r="P6" s="4">
        <v>14</v>
      </c>
      <c r="Q6" s="3">
        <v>3</v>
      </c>
      <c r="R6" s="2">
        <v>24</v>
      </c>
      <c r="S6" s="3">
        <v>1</v>
      </c>
      <c r="T6" s="2">
        <v>32</v>
      </c>
      <c r="U6" s="3">
        <v>1</v>
      </c>
      <c r="V6" s="2">
        <v>32</v>
      </c>
      <c r="W6" s="3">
        <v>0</v>
      </c>
      <c r="X6" s="4">
        <v>0</v>
      </c>
      <c r="Y6" s="3">
        <v>2</v>
      </c>
      <c r="Z6" s="4">
        <v>24</v>
      </c>
      <c r="AA6" s="3">
        <v>4</v>
      </c>
      <c r="AB6" s="2">
        <v>20</v>
      </c>
      <c r="AC6" s="3">
        <v>4</v>
      </c>
      <c r="AD6" s="2">
        <v>20</v>
      </c>
      <c r="AE6" s="593" t="s">
        <v>29</v>
      </c>
      <c r="AF6" s="529"/>
      <c r="AG6" s="40">
        <v>20</v>
      </c>
      <c r="AH6" s="65">
        <v>2</v>
      </c>
      <c r="AI6" s="34">
        <v>2</v>
      </c>
      <c r="AJ6" s="33">
        <v>4</v>
      </c>
      <c r="AK6" s="35">
        <v>20</v>
      </c>
      <c r="AL6" s="33">
        <v>0</v>
      </c>
      <c r="AM6" s="34">
        <v>0</v>
      </c>
      <c r="AN6" s="33">
        <v>5</v>
      </c>
      <c r="AO6" s="34">
        <v>5</v>
      </c>
      <c r="AP6" s="33">
        <v>0</v>
      </c>
      <c r="AQ6" s="34">
        <v>0</v>
      </c>
      <c r="AR6" s="33">
        <v>0</v>
      </c>
      <c r="AS6" s="34">
        <v>0</v>
      </c>
      <c r="AT6" s="46">
        <f>SUM(AU6+AI6+AK6+AM6+AO6+AQ6+AS6+AG6)</f>
        <v>309</v>
      </c>
      <c r="AU6" s="50">
        <f>SUM(AD6+AB6+Z6+D6+F6+V6+T6+R6+P6+N6+L6+J6+H6+X6)</f>
        <v>262</v>
      </c>
      <c r="BK6" s="1"/>
    </row>
    <row r="7" spans="1:64" x14ac:dyDescent="0.25">
      <c r="A7" s="593" t="s">
        <v>46</v>
      </c>
      <c r="B7" s="529"/>
      <c r="C7" s="13">
        <v>3</v>
      </c>
      <c r="D7" s="28">
        <v>12</v>
      </c>
      <c r="E7" s="13">
        <v>4</v>
      </c>
      <c r="F7" s="25">
        <v>10</v>
      </c>
      <c r="G7" s="3">
        <v>1</v>
      </c>
      <c r="H7" s="2">
        <v>32</v>
      </c>
      <c r="I7" s="13">
        <v>1</v>
      </c>
      <c r="J7" s="2">
        <v>32</v>
      </c>
      <c r="K7" s="3">
        <v>1</v>
      </c>
      <c r="L7" s="2">
        <v>32</v>
      </c>
      <c r="M7" s="3">
        <v>2</v>
      </c>
      <c r="N7" s="2">
        <v>14</v>
      </c>
      <c r="O7" s="3">
        <v>3</v>
      </c>
      <c r="P7" s="4">
        <v>12</v>
      </c>
      <c r="Q7" s="3">
        <v>1</v>
      </c>
      <c r="R7" s="2">
        <v>32</v>
      </c>
      <c r="S7" s="3">
        <v>3</v>
      </c>
      <c r="T7" s="2">
        <v>24</v>
      </c>
      <c r="U7" s="3">
        <v>3</v>
      </c>
      <c r="V7" s="2">
        <v>24</v>
      </c>
      <c r="W7" s="3">
        <v>2</v>
      </c>
      <c r="X7" s="4">
        <v>28</v>
      </c>
      <c r="Y7" s="3">
        <v>2</v>
      </c>
      <c r="Z7" s="4">
        <v>24</v>
      </c>
      <c r="AA7" s="3">
        <v>1</v>
      </c>
      <c r="AB7" s="2">
        <v>32</v>
      </c>
      <c r="AC7" s="3">
        <v>1</v>
      </c>
      <c r="AD7" s="2">
        <v>32</v>
      </c>
      <c r="AE7" s="593" t="s">
        <v>46</v>
      </c>
      <c r="AF7" s="529"/>
      <c r="AG7" s="72">
        <v>20</v>
      </c>
      <c r="AH7" s="65">
        <v>33</v>
      </c>
      <c r="AI7" s="34">
        <v>20</v>
      </c>
      <c r="AJ7" s="33">
        <v>4</v>
      </c>
      <c r="AK7" s="35">
        <v>20</v>
      </c>
      <c r="AL7" s="33">
        <v>2</v>
      </c>
      <c r="AM7" s="34">
        <v>48</v>
      </c>
      <c r="AN7" s="33">
        <v>20</v>
      </c>
      <c r="AO7" s="34">
        <v>20</v>
      </c>
      <c r="AP7" s="33">
        <v>5</v>
      </c>
      <c r="AQ7" s="34">
        <v>20</v>
      </c>
      <c r="AR7" s="33">
        <v>1</v>
      </c>
      <c r="AS7" s="34">
        <v>32</v>
      </c>
      <c r="AT7" s="46">
        <f>SUM(AU7+AI7+AK7+AM7+AO7+AQ7+AS7+AG7)</f>
        <v>520</v>
      </c>
      <c r="AU7" s="50">
        <f>SUM(AD7+AB7+Z7+D7+F7+V7+T7+R7+P7+N7+L7+J7+H7+X7)</f>
        <v>340</v>
      </c>
      <c r="BK7" s="1"/>
    </row>
    <row r="8" spans="1:64" x14ac:dyDescent="0.25">
      <c r="A8" s="593" t="s">
        <v>47</v>
      </c>
      <c r="B8" s="529"/>
      <c r="C8" s="59">
        <v>5</v>
      </c>
      <c r="D8" s="27">
        <v>8</v>
      </c>
      <c r="E8" s="59">
        <v>5</v>
      </c>
      <c r="F8" s="24">
        <v>8</v>
      </c>
      <c r="G8" s="3">
        <v>4</v>
      </c>
      <c r="H8" s="2">
        <v>20</v>
      </c>
      <c r="I8" s="13">
        <v>5</v>
      </c>
      <c r="J8" s="2">
        <v>16</v>
      </c>
      <c r="K8" s="3">
        <v>5</v>
      </c>
      <c r="L8" s="2">
        <v>16</v>
      </c>
      <c r="M8" s="3">
        <v>3</v>
      </c>
      <c r="N8" s="2">
        <v>12</v>
      </c>
      <c r="O8" s="3">
        <v>4</v>
      </c>
      <c r="P8" s="4">
        <v>10</v>
      </c>
      <c r="Q8" s="3">
        <v>5</v>
      </c>
      <c r="R8" s="2">
        <v>16</v>
      </c>
      <c r="S8" s="3">
        <v>4</v>
      </c>
      <c r="T8" s="2">
        <v>20</v>
      </c>
      <c r="U8" s="3">
        <v>0</v>
      </c>
      <c r="V8" s="2">
        <v>0</v>
      </c>
      <c r="W8" s="3">
        <v>4</v>
      </c>
      <c r="X8" s="4">
        <v>20</v>
      </c>
      <c r="Y8" s="3">
        <v>5</v>
      </c>
      <c r="Z8" s="4">
        <v>16</v>
      </c>
      <c r="AA8" s="3">
        <v>0</v>
      </c>
      <c r="AB8" s="2">
        <v>0</v>
      </c>
      <c r="AC8" s="3">
        <v>3</v>
      </c>
      <c r="AD8" s="2">
        <v>24</v>
      </c>
      <c r="AE8" s="593" t="s">
        <v>47</v>
      </c>
      <c r="AF8" s="529"/>
      <c r="AG8" s="72">
        <v>20</v>
      </c>
      <c r="AH8" s="65">
        <v>1</v>
      </c>
      <c r="AI8" s="34">
        <v>1</v>
      </c>
      <c r="AJ8" s="33">
        <v>0</v>
      </c>
      <c r="AK8" s="35">
        <v>0</v>
      </c>
      <c r="AL8" s="33">
        <v>0</v>
      </c>
      <c r="AM8" s="34">
        <v>0</v>
      </c>
      <c r="AN8" s="33">
        <v>13</v>
      </c>
      <c r="AO8" s="34">
        <v>13</v>
      </c>
      <c r="AP8" s="33">
        <v>0</v>
      </c>
      <c r="AQ8" s="34">
        <v>0</v>
      </c>
      <c r="AR8" s="33">
        <v>0</v>
      </c>
      <c r="AS8" s="34">
        <v>0</v>
      </c>
      <c r="AT8" s="46">
        <f t="shared" ref="AT8:AT10" si="0">SUM(AU8+AI8+AK8+AM8+AO8+AQ8+AS8+AG8)</f>
        <v>220</v>
      </c>
      <c r="AU8" s="50">
        <f>SUM(AD8+AB8+Z8+D8+F8+V8+T8+R8+P8+N8+L8+J8+H8+X8)</f>
        <v>186</v>
      </c>
      <c r="BK8" s="1"/>
    </row>
    <row r="9" spans="1:64" x14ac:dyDescent="0.25">
      <c r="A9" s="592" t="s">
        <v>26</v>
      </c>
      <c r="B9" s="521"/>
      <c r="C9" s="59">
        <v>2</v>
      </c>
      <c r="D9" s="27">
        <v>14</v>
      </c>
      <c r="E9" s="59">
        <v>1</v>
      </c>
      <c r="F9" s="24">
        <v>16</v>
      </c>
      <c r="G9" s="3">
        <v>2</v>
      </c>
      <c r="H9" s="2">
        <v>28</v>
      </c>
      <c r="I9" s="13">
        <v>2</v>
      </c>
      <c r="J9" s="2">
        <v>28</v>
      </c>
      <c r="K9" s="3">
        <v>2</v>
      </c>
      <c r="L9" s="2">
        <v>28</v>
      </c>
      <c r="M9" s="3">
        <v>4</v>
      </c>
      <c r="N9" s="2">
        <v>10</v>
      </c>
      <c r="O9" s="3">
        <v>5</v>
      </c>
      <c r="P9" s="4">
        <v>8</v>
      </c>
      <c r="Q9" s="3">
        <v>4</v>
      </c>
      <c r="R9" s="2">
        <v>20</v>
      </c>
      <c r="S9" s="3">
        <v>5</v>
      </c>
      <c r="T9" s="2">
        <v>16</v>
      </c>
      <c r="U9" s="3">
        <v>4</v>
      </c>
      <c r="V9" s="2">
        <v>20</v>
      </c>
      <c r="W9" s="3">
        <v>3</v>
      </c>
      <c r="X9" s="4">
        <v>24</v>
      </c>
      <c r="Y9" s="3">
        <v>2</v>
      </c>
      <c r="Z9" s="4">
        <v>24</v>
      </c>
      <c r="AA9" s="3">
        <v>3</v>
      </c>
      <c r="AB9" s="2">
        <v>24</v>
      </c>
      <c r="AC9" s="3">
        <v>5</v>
      </c>
      <c r="AD9" s="2">
        <v>16</v>
      </c>
      <c r="AE9" s="592" t="s">
        <v>26</v>
      </c>
      <c r="AF9" s="521"/>
      <c r="AG9" s="72">
        <v>20</v>
      </c>
      <c r="AH9" s="65">
        <v>2</v>
      </c>
      <c r="AI9" s="34">
        <v>2</v>
      </c>
      <c r="AJ9" s="33">
        <v>4</v>
      </c>
      <c r="AK9" s="35">
        <v>20</v>
      </c>
      <c r="AL9" s="33">
        <v>1</v>
      </c>
      <c r="AM9" s="34">
        <v>52</v>
      </c>
      <c r="AN9" s="33">
        <v>4</v>
      </c>
      <c r="AO9" s="34">
        <v>4</v>
      </c>
      <c r="AP9" s="33">
        <v>2</v>
      </c>
      <c r="AQ9" s="34">
        <v>10</v>
      </c>
      <c r="AR9" s="33">
        <v>3</v>
      </c>
      <c r="AS9" s="34">
        <v>24</v>
      </c>
      <c r="AT9" s="46">
        <f t="shared" si="0"/>
        <v>408</v>
      </c>
      <c r="AU9" s="50">
        <f>SUM(AD9+AB9+Z9+D9+F9+V9+T9+R9+P9+N9+L9+J9+H9+X9)</f>
        <v>276</v>
      </c>
      <c r="BK9" s="1"/>
    </row>
    <row r="10" spans="1:64" x14ac:dyDescent="0.25">
      <c r="A10" s="593" t="s">
        <v>27</v>
      </c>
      <c r="B10" s="529"/>
      <c r="C10" s="13">
        <v>1</v>
      </c>
      <c r="D10" s="28">
        <v>16</v>
      </c>
      <c r="E10" s="13">
        <v>3</v>
      </c>
      <c r="F10" s="25">
        <v>12</v>
      </c>
      <c r="G10" s="3">
        <v>5</v>
      </c>
      <c r="H10" s="2">
        <v>16</v>
      </c>
      <c r="I10" s="13">
        <v>3</v>
      </c>
      <c r="J10" s="2">
        <v>24</v>
      </c>
      <c r="K10" s="3">
        <v>3</v>
      </c>
      <c r="L10" s="2">
        <v>24</v>
      </c>
      <c r="M10" s="3">
        <v>1</v>
      </c>
      <c r="N10" s="2">
        <v>16</v>
      </c>
      <c r="O10" s="3">
        <v>1</v>
      </c>
      <c r="P10" s="4">
        <v>16</v>
      </c>
      <c r="Q10" s="3">
        <v>2</v>
      </c>
      <c r="R10" s="2">
        <v>28</v>
      </c>
      <c r="S10" s="3">
        <v>2</v>
      </c>
      <c r="T10" s="2">
        <v>28</v>
      </c>
      <c r="U10" s="3">
        <v>2</v>
      </c>
      <c r="V10" s="2">
        <v>28</v>
      </c>
      <c r="W10" s="3">
        <v>1</v>
      </c>
      <c r="X10" s="4">
        <v>32</v>
      </c>
      <c r="Y10" s="3">
        <v>1</v>
      </c>
      <c r="Z10" s="4">
        <v>32</v>
      </c>
      <c r="AA10" s="3">
        <v>2</v>
      </c>
      <c r="AB10" s="2">
        <v>28</v>
      </c>
      <c r="AC10" s="3">
        <v>2</v>
      </c>
      <c r="AD10" s="2">
        <v>28</v>
      </c>
      <c r="AE10" s="593" t="s">
        <v>27</v>
      </c>
      <c r="AF10" s="529"/>
      <c r="AG10" s="72">
        <v>20</v>
      </c>
      <c r="AH10" s="65">
        <v>24</v>
      </c>
      <c r="AI10" s="34">
        <v>20</v>
      </c>
      <c r="AJ10" s="33">
        <v>4</v>
      </c>
      <c r="AK10" s="35">
        <v>20</v>
      </c>
      <c r="AL10" s="33">
        <v>3</v>
      </c>
      <c r="AM10" s="34">
        <v>44</v>
      </c>
      <c r="AN10" s="33">
        <v>20</v>
      </c>
      <c r="AO10" s="34">
        <v>20</v>
      </c>
      <c r="AP10" s="33">
        <v>3</v>
      </c>
      <c r="AQ10" s="34">
        <v>15</v>
      </c>
      <c r="AR10" s="33">
        <v>2</v>
      </c>
      <c r="AS10" s="34">
        <v>28</v>
      </c>
      <c r="AT10" s="46">
        <f t="shared" si="0"/>
        <v>495</v>
      </c>
      <c r="AU10" s="50">
        <f>SUM(AD10+AB10+Z10+D10+F10+V10+T10+R10+P10+N10+L10+J10+H10+X10)</f>
        <v>328</v>
      </c>
      <c r="BK10" s="1"/>
    </row>
    <row r="11" spans="1:64" ht="16.5" thickBot="1" x14ac:dyDescent="0.3">
      <c r="A11" s="587"/>
      <c r="B11" s="588"/>
      <c r="C11" s="60"/>
      <c r="D11" s="30"/>
      <c r="E11" s="60"/>
      <c r="F11" s="26"/>
      <c r="G11" s="14"/>
      <c r="H11" s="15"/>
      <c r="I11" s="16"/>
      <c r="J11" s="15"/>
      <c r="K11" s="14"/>
      <c r="L11" s="15"/>
      <c r="M11" s="14"/>
      <c r="N11" s="15"/>
      <c r="O11" s="14"/>
      <c r="P11" s="18"/>
      <c r="Q11" s="14"/>
      <c r="R11" s="15"/>
      <c r="S11" s="14"/>
      <c r="T11" s="15"/>
      <c r="U11" s="14"/>
      <c r="V11" s="15"/>
      <c r="W11" s="14"/>
      <c r="X11" s="18"/>
      <c r="Y11" s="14"/>
      <c r="Z11" s="18"/>
      <c r="AA11" s="14"/>
      <c r="AB11" s="15"/>
      <c r="AC11" s="14"/>
      <c r="AD11" s="15"/>
      <c r="AE11" s="587"/>
      <c r="AF11" s="588"/>
      <c r="AG11" s="37"/>
      <c r="AH11" s="66"/>
      <c r="AI11" s="37"/>
      <c r="AJ11" s="36"/>
      <c r="AK11" s="38"/>
      <c r="AL11" s="36"/>
      <c r="AM11" s="37"/>
      <c r="AN11" s="36"/>
      <c r="AO11" s="37"/>
      <c r="AP11" s="36"/>
      <c r="AQ11" s="37"/>
      <c r="AR11" s="36"/>
      <c r="AS11" s="37"/>
      <c r="AT11" s="47"/>
      <c r="AU11" s="50"/>
      <c r="BK11" s="1"/>
    </row>
    <row r="12" spans="1:64" ht="16.5" thickBot="1" x14ac:dyDescent="0.3">
      <c r="A12" s="530" t="s">
        <v>30</v>
      </c>
      <c r="B12" s="589"/>
      <c r="C12" s="61"/>
      <c r="D12" s="58"/>
      <c r="E12" s="61"/>
      <c r="F12" s="58"/>
      <c r="G12" s="5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594" t="s">
        <v>30</v>
      </c>
      <c r="AF12" s="595"/>
      <c r="AG12" s="73"/>
      <c r="AH12" s="6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45">
        <f>SUM(H12+J12+L12+N12+P12+R12+T12+V12+Z12+AB12+AD12+AI12+AK12+AM12+AO12+AQ12+AS12)</f>
        <v>0</v>
      </c>
      <c r="AU12" s="55"/>
      <c r="BK12" s="1"/>
    </row>
    <row r="13" spans="1:64" x14ac:dyDescent="0.25">
      <c r="A13" s="591" t="s">
        <v>28</v>
      </c>
      <c r="B13" s="591"/>
      <c r="C13" s="7">
        <v>0</v>
      </c>
      <c r="D13" s="5">
        <v>0</v>
      </c>
      <c r="E13" s="7">
        <v>0</v>
      </c>
      <c r="F13" s="5">
        <v>0</v>
      </c>
      <c r="G13" s="7">
        <v>5</v>
      </c>
      <c r="H13" s="5">
        <v>16</v>
      </c>
      <c r="I13" s="12">
        <v>0</v>
      </c>
      <c r="J13" s="5">
        <v>0</v>
      </c>
      <c r="K13" s="7">
        <v>1</v>
      </c>
      <c r="L13" s="5">
        <v>32</v>
      </c>
      <c r="M13" s="7">
        <v>0</v>
      </c>
      <c r="N13" s="5">
        <v>0</v>
      </c>
      <c r="O13" s="7">
        <v>4</v>
      </c>
      <c r="P13" s="6">
        <v>10</v>
      </c>
      <c r="Q13" s="7">
        <v>7</v>
      </c>
      <c r="R13" s="5">
        <v>16</v>
      </c>
      <c r="S13" s="7">
        <v>0</v>
      </c>
      <c r="T13" s="5">
        <v>0</v>
      </c>
      <c r="U13" s="7">
        <v>5</v>
      </c>
      <c r="V13" s="5">
        <v>16</v>
      </c>
      <c r="W13" s="7">
        <v>2</v>
      </c>
      <c r="X13" s="6">
        <v>28</v>
      </c>
      <c r="Y13" s="7">
        <v>2</v>
      </c>
      <c r="Z13" s="6">
        <v>26</v>
      </c>
      <c r="AA13" s="7">
        <v>3</v>
      </c>
      <c r="AB13" s="5">
        <v>24</v>
      </c>
      <c r="AC13" s="7">
        <v>2</v>
      </c>
      <c r="AD13" s="5">
        <v>28</v>
      </c>
      <c r="AE13" s="591" t="s">
        <v>28</v>
      </c>
      <c r="AF13" s="591"/>
      <c r="AG13" s="40">
        <v>20</v>
      </c>
      <c r="AH13" s="67">
        <v>10</v>
      </c>
      <c r="AI13" s="40">
        <v>10</v>
      </c>
      <c r="AJ13" s="39">
        <v>4</v>
      </c>
      <c r="AK13" s="41">
        <v>20</v>
      </c>
      <c r="AL13" s="39">
        <v>2</v>
      </c>
      <c r="AM13" s="40">
        <v>48</v>
      </c>
      <c r="AN13" s="39">
        <v>4</v>
      </c>
      <c r="AO13" s="40">
        <v>4</v>
      </c>
      <c r="AP13" s="39">
        <v>1</v>
      </c>
      <c r="AQ13" s="40">
        <v>5</v>
      </c>
      <c r="AR13" s="39">
        <v>2</v>
      </c>
      <c r="AS13" s="40">
        <v>28</v>
      </c>
      <c r="AT13" s="48">
        <f t="shared" ref="AT13:AT18" si="1">SUM(AU13+AI13+AK13+AM13+AO13+AQ13+AS13+AG13)</f>
        <v>331</v>
      </c>
      <c r="AU13" s="50">
        <f>SUM(AD13+AB13+Z13+D13+F13+V13+T13+R13+P13+N13+J13+H13+X13+L13)</f>
        <v>196</v>
      </c>
      <c r="BK13" s="1"/>
    </row>
    <row r="14" spans="1:64" x14ac:dyDescent="0.25">
      <c r="A14" s="596" t="s">
        <v>41</v>
      </c>
      <c r="B14" s="597"/>
      <c r="C14" s="62">
        <v>0</v>
      </c>
      <c r="D14" s="57">
        <v>0</v>
      </c>
      <c r="E14" s="62">
        <v>0</v>
      </c>
      <c r="F14" s="57">
        <v>0</v>
      </c>
      <c r="G14" s="3">
        <v>5</v>
      </c>
      <c r="H14" s="2">
        <v>16</v>
      </c>
      <c r="I14" s="13">
        <v>2</v>
      </c>
      <c r="J14" s="2">
        <v>28</v>
      </c>
      <c r="K14" s="3">
        <v>3</v>
      </c>
      <c r="L14" s="2">
        <v>24</v>
      </c>
      <c r="M14" s="3">
        <v>1</v>
      </c>
      <c r="N14" s="2">
        <v>16</v>
      </c>
      <c r="O14" s="3">
        <v>7</v>
      </c>
      <c r="P14" s="4">
        <v>8</v>
      </c>
      <c r="Q14" s="3">
        <v>5</v>
      </c>
      <c r="R14" s="2">
        <v>16</v>
      </c>
      <c r="S14" s="3">
        <v>0</v>
      </c>
      <c r="T14" s="2">
        <v>0</v>
      </c>
      <c r="U14" s="3">
        <v>0</v>
      </c>
      <c r="V14" s="2">
        <v>0</v>
      </c>
      <c r="W14" s="3">
        <v>0</v>
      </c>
      <c r="X14" s="4">
        <v>0</v>
      </c>
      <c r="Y14" s="3">
        <v>5</v>
      </c>
      <c r="Z14" s="4">
        <v>16</v>
      </c>
      <c r="AA14" s="3">
        <v>4</v>
      </c>
      <c r="AB14" s="2">
        <v>20</v>
      </c>
      <c r="AC14" s="3">
        <v>0</v>
      </c>
      <c r="AD14" s="2">
        <v>0</v>
      </c>
      <c r="AE14" s="596" t="s">
        <v>41</v>
      </c>
      <c r="AF14" s="597"/>
      <c r="AG14" s="72">
        <v>0</v>
      </c>
      <c r="AH14" s="65">
        <v>4</v>
      </c>
      <c r="AI14" s="34">
        <v>4</v>
      </c>
      <c r="AJ14" s="33">
        <v>0</v>
      </c>
      <c r="AK14" s="35">
        <v>0</v>
      </c>
      <c r="AL14" s="33">
        <v>0</v>
      </c>
      <c r="AM14" s="34">
        <v>0</v>
      </c>
      <c r="AN14" s="33">
        <v>3</v>
      </c>
      <c r="AO14" s="34">
        <v>3</v>
      </c>
      <c r="AP14" s="33">
        <v>0</v>
      </c>
      <c r="AQ14" s="34">
        <v>0</v>
      </c>
      <c r="AR14" s="33">
        <v>0</v>
      </c>
      <c r="AS14" s="34">
        <v>0</v>
      </c>
      <c r="AT14" s="46">
        <f t="shared" si="1"/>
        <v>151</v>
      </c>
      <c r="AU14" s="50">
        <f>SUM(AD14+AB14+Z14+D14+F14+V14+T14+R14+P14+N14+J14+H14+X14+L14)</f>
        <v>144</v>
      </c>
      <c r="BK14" s="1"/>
    </row>
    <row r="15" spans="1:64" x14ac:dyDescent="0.25">
      <c r="A15" s="590" t="s">
        <v>50</v>
      </c>
      <c r="B15" s="591"/>
      <c r="C15" s="62">
        <v>3</v>
      </c>
      <c r="D15" s="57">
        <v>12</v>
      </c>
      <c r="E15" s="62">
        <v>4</v>
      </c>
      <c r="F15" s="57">
        <v>10</v>
      </c>
      <c r="G15" s="3">
        <v>0</v>
      </c>
      <c r="H15" s="2">
        <v>0</v>
      </c>
      <c r="I15" s="13">
        <v>1</v>
      </c>
      <c r="J15" s="2">
        <v>32</v>
      </c>
      <c r="K15" s="3">
        <v>0</v>
      </c>
      <c r="L15" s="2">
        <v>0</v>
      </c>
      <c r="M15" s="3">
        <v>5</v>
      </c>
      <c r="N15" s="2">
        <v>8</v>
      </c>
      <c r="O15" s="3">
        <v>7</v>
      </c>
      <c r="P15" s="4">
        <v>8</v>
      </c>
      <c r="Q15" s="3">
        <v>1</v>
      </c>
      <c r="R15" s="2">
        <v>32</v>
      </c>
      <c r="S15" s="3">
        <v>4</v>
      </c>
      <c r="T15" s="2">
        <v>20</v>
      </c>
      <c r="U15" s="3">
        <v>1</v>
      </c>
      <c r="V15" s="2">
        <v>32</v>
      </c>
      <c r="W15" s="3">
        <v>3</v>
      </c>
      <c r="X15" s="4">
        <v>24</v>
      </c>
      <c r="Y15" s="3">
        <v>2</v>
      </c>
      <c r="Z15" s="4">
        <v>26</v>
      </c>
      <c r="AA15" s="3">
        <v>1</v>
      </c>
      <c r="AB15" s="2">
        <v>32</v>
      </c>
      <c r="AC15" s="3">
        <v>1</v>
      </c>
      <c r="AD15" s="2">
        <v>32</v>
      </c>
      <c r="AE15" s="590" t="s">
        <v>50</v>
      </c>
      <c r="AF15" s="591"/>
      <c r="AG15" s="72">
        <v>20</v>
      </c>
      <c r="AH15" s="65">
        <v>4</v>
      </c>
      <c r="AI15" s="34">
        <v>4</v>
      </c>
      <c r="AJ15" s="33">
        <v>1</v>
      </c>
      <c r="AK15" s="35">
        <v>5</v>
      </c>
      <c r="AL15" s="33">
        <v>0</v>
      </c>
      <c r="AM15" s="34">
        <v>0</v>
      </c>
      <c r="AN15" s="33">
        <v>9</v>
      </c>
      <c r="AO15" s="34">
        <v>9</v>
      </c>
      <c r="AP15" s="33">
        <v>0</v>
      </c>
      <c r="AQ15" s="34">
        <v>0</v>
      </c>
      <c r="AR15" s="33">
        <v>0</v>
      </c>
      <c r="AS15" s="34">
        <v>0</v>
      </c>
      <c r="AT15" s="46">
        <f t="shared" si="1"/>
        <v>306</v>
      </c>
      <c r="AU15" s="50">
        <f>SUM(AD15+AB15+Z15+D15+F15+V15+T15+R15+P15+N15+L15+J15+H15+X15)</f>
        <v>268</v>
      </c>
      <c r="BK15" s="1"/>
    </row>
    <row r="16" spans="1:64" x14ac:dyDescent="0.25">
      <c r="A16" s="593" t="s">
        <v>48</v>
      </c>
      <c r="B16" s="528"/>
      <c r="C16" s="62">
        <v>1</v>
      </c>
      <c r="D16" s="57">
        <v>16</v>
      </c>
      <c r="E16" s="62">
        <v>2</v>
      </c>
      <c r="F16" s="57">
        <v>13</v>
      </c>
      <c r="G16" s="3">
        <v>4</v>
      </c>
      <c r="H16" s="2">
        <v>20</v>
      </c>
      <c r="I16" s="13">
        <v>6</v>
      </c>
      <c r="J16" s="2">
        <v>16</v>
      </c>
      <c r="K16" s="3">
        <v>4</v>
      </c>
      <c r="L16" s="2">
        <v>20</v>
      </c>
      <c r="M16" s="3">
        <v>2</v>
      </c>
      <c r="N16" s="2">
        <v>14</v>
      </c>
      <c r="O16" s="3">
        <v>2</v>
      </c>
      <c r="P16" s="4">
        <v>14</v>
      </c>
      <c r="Q16" s="3">
        <v>5</v>
      </c>
      <c r="R16" s="2">
        <v>16</v>
      </c>
      <c r="S16" s="3">
        <v>1</v>
      </c>
      <c r="T16" s="2">
        <v>32</v>
      </c>
      <c r="U16" s="3">
        <v>7</v>
      </c>
      <c r="V16" s="2">
        <v>16</v>
      </c>
      <c r="W16" s="3">
        <v>4</v>
      </c>
      <c r="X16" s="4">
        <v>20</v>
      </c>
      <c r="Y16" s="3">
        <v>4</v>
      </c>
      <c r="Z16" s="4">
        <v>20</v>
      </c>
      <c r="AA16" s="3">
        <v>2</v>
      </c>
      <c r="AB16" s="2">
        <v>28</v>
      </c>
      <c r="AC16" s="3">
        <v>5</v>
      </c>
      <c r="AD16" s="2">
        <v>16</v>
      </c>
      <c r="AE16" s="593" t="s">
        <v>48</v>
      </c>
      <c r="AF16" s="528"/>
      <c r="AG16" s="72">
        <v>20</v>
      </c>
      <c r="AH16" s="65">
        <v>2</v>
      </c>
      <c r="AI16" s="34">
        <v>2</v>
      </c>
      <c r="AJ16" s="33">
        <v>4</v>
      </c>
      <c r="AK16" s="35">
        <v>20</v>
      </c>
      <c r="AL16" s="33">
        <v>3</v>
      </c>
      <c r="AM16" s="34">
        <v>44</v>
      </c>
      <c r="AN16" s="33">
        <v>22</v>
      </c>
      <c r="AO16" s="34">
        <v>20</v>
      </c>
      <c r="AP16" s="33">
        <v>0</v>
      </c>
      <c r="AQ16" s="34">
        <v>0</v>
      </c>
      <c r="AR16" s="33">
        <v>3</v>
      </c>
      <c r="AS16" s="34">
        <v>24</v>
      </c>
      <c r="AT16" s="46">
        <f t="shared" si="1"/>
        <v>391</v>
      </c>
      <c r="AU16" s="50">
        <f>SUM(AD16+AB16+Z16+D16+F16+X16+V16+T16+R16+P16+N16+L16+J16+H16)</f>
        <v>261</v>
      </c>
      <c r="BK16" s="1"/>
    </row>
    <row r="17" spans="1:63" x14ac:dyDescent="0.25">
      <c r="A17" s="592" t="s">
        <v>44</v>
      </c>
      <c r="B17" s="521"/>
      <c r="C17" s="62">
        <v>2</v>
      </c>
      <c r="D17" s="57">
        <v>14</v>
      </c>
      <c r="E17" s="62">
        <v>5</v>
      </c>
      <c r="F17" s="57">
        <v>8</v>
      </c>
      <c r="G17" s="3">
        <v>2</v>
      </c>
      <c r="H17" s="2">
        <v>28</v>
      </c>
      <c r="I17" s="13">
        <v>4</v>
      </c>
      <c r="J17" s="2">
        <v>20</v>
      </c>
      <c r="K17" s="3">
        <v>2</v>
      </c>
      <c r="L17" s="2">
        <v>28</v>
      </c>
      <c r="M17" s="3">
        <v>7</v>
      </c>
      <c r="N17" s="2">
        <v>8</v>
      </c>
      <c r="O17" s="3">
        <v>5</v>
      </c>
      <c r="P17" s="4">
        <v>8</v>
      </c>
      <c r="Q17" s="3">
        <v>3</v>
      </c>
      <c r="R17" s="2">
        <v>24</v>
      </c>
      <c r="S17" s="3">
        <v>2</v>
      </c>
      <c r="T17" s="2">
        <v>28</v>
      </c>
      <c r="U17" s="3">
        <v>6</v>
      </c>
      <c r="V17" s="2">
        <v>16</v>
      </c>
      <c r="W17" s="3">
        <v>1</v>
      </c>
      <c r="X17" s="4">
        <v>32</v>
      </c>
      <c r="Y17" s="3">
        <v>8</v>
      </c>
      <c r="Z17" s="4">
        <v>16</v>
      </c>
      <c r="AA17" s="3">
        <v>5</v>
      </c>
      <c r="AB17" s="2">
        <v>16</v>
      </c>
      <c r="AC17" s="3">
        <v>6</v>
      </c>
      <c r="AD17" s="2">
        <v>16</v>
      </c>
      <c r="AE17" s="592" t="s">
        <v>44</v>
      </c>
      <c r="AF17" s="521"/>
      <c r="AG17" s="72">
        <v>20</v>
      </c>
      <c r="AH17" s="65">
        <v>4</v>
      </c>
      <c r="AI17" s="34">
        <v>4</v>
      </c>
      <c r="AJ17" s="33">
        <v>4</v>
      </c>
      <c r="AK17" s="35">
        <v>20</v>
      </c>
      <c r="AL17" s="33">
        <v>0</v>
      </c>
      <c r="AM17" s="34">
        <v>0</v>
      </c>
      <c r="AN17" s="33">
        <v>0</v>
      </c>
      <c r="AO17" s="34">
        <v>0</v>
      </c>
      <c r="AP17" s="33">
        <v>0</v>
      </c>
      <c r="AQ17" s="34">
        <v>0</v>
      </c>
      <c r="AR17" s="33">
        <v>0</v>
      </c>
      <c r="AS17" s="34">
        <v>0</v>
      </c>
      <c r="AT17" s="46">
        <f t="shared" si="1"/>
        <v>306</v>
      </c>
      <c r="AU17" s="50">
        <f>SUM(AD17+AB17+Z17+D17+F17+X17+V17+T17+R17+P17+N17+L17+J17+H17)</f>
        <v>262</v>
      </c>
      <c r="BK17" s="1"/>
    </row>
    <row r="18" spans="1:63" x14ac:dyDescent="0.25">
      <c r="A18" s="592" t="s">
        <v>49</v>
      </c>
      <c r="B18" s="521"/>
      <c r="C18" s="62">
        <v>4</v>
      </c>
      <c r="D18" s="57">
        <v>10</v>
      </c>
      <c r="E18" s="62">
        <v>1</v>
      </c>
      <c r="F18" s="57">
        <v>16</v>
      </c>
      <c r="G18" s="19">
        <v>3</v>
      </c>
      <c r="H18" s="20">
        <v>24</v>
      </c>
      <c r="I18" s="21">
        <v>5</v>
      </c>
      <c r="J18" s="20">
        <v>16</v>
      </c>
      <c r="K18" s="19">
        <v>7</v>
      </c>
      <c r="L18" s="20">
        <v>16</v>
      </c>
      <c r="M18" s="19">
        <v>5</v>
      </c>
      <c r="N18" s="20">
        <v>8</v>
      </c>
      <c r="O18" s="19">
        <v>3</v>
      </c>
      <c r="P18" s="17">
        <v>12</v>
      </c>
      <c r="Q18" s="19">
        <v>4</v>
      </c>
      <c r="R18" s="20">
        <v>20</v>
      </c>
      <c r="S18" s="19">
        <v>0</v>
      </c>
      <c r="T18" s="20">
        <v>0</v>
      </c>
      <c r="U18" s="19">
        <v>3</v>
      </c>
      <c r="V18" s="20">
        <v>24</v>
      </c>
      <c r="W18" s="19">
        <v>6</v>
      </c>
      <c r="X18" s="17">
        <v>16</v>
      </c>
      <c r="Y18" s="19">
        <v>7</v>
      </c>
      <c r="Z18" s="17">
        <v>16</v>
      </c>
      <c r="AA18" s="19">
        <v>7</v>
      </c>
      <c r="AB18" s="20">
        <v>16</v>
      </c>
      <c r="AC18" s="19">
        <v>7</v>
      </c>
      <c r="AD18" s="20">
        <v>16</v>
      </c>
      <c r="AE18" s="592" t="s">
        <v>49</v>
      </c>
      <c r="AF18" s="521"/>
      <c r="AG18" s="72">
        <v>20</v>
      </c>
      <c r="AH18" s="68">
        <v>3</v>
      </c>
      <c r="AI18" s="43">
        <v>3</v>
      </c>
      <c r="AJ18" s="42">
        <v>4</v>
      </c>
      <c r="AK18" s="44">
        <v>20</v>
      </c>
      <c r="AL18" s="42">
        <v>0</v>
      </c>
      <c r="AM18" s="43">
        <v>0</v>
      </c>
      <c r="AN18" s="42">
        <v>11</v>
      </c>
      <c r="AO18" s="43">
        <v>11</v>
      </c>
      <c r="AP18" s="42">
        <v>0</v>
      </c>
      <c r="AQ18" s="43">
        <v>0</v>
      </c>
      <c r="AR18" s="42">
        <v>0</v>
      </c>
      <c r="AS18" s="43">
        <v>0</v>
      </c>
      <c r="AT18" s="49">
        <f t="shared" si="1"/>
        <v>264</v>
      </c>
      <c r="AU18" s="50">
        <f>SUM(AD18+AB18+Z18+D18+F18+X18+V18+T18+R18+P18+N18+L18+J18+H18)</f>
        <v>210</v>
      </c>
      <c r="BK18" s="1"/>
    </row>
    <row r="19" spans="1:63" x14ac:dyDescent="0.25">
      <c r="A19" s="592" t="s">
        <v>51</v>
      </c>
      <c r="B19" s="521"/>
      <c r="C19" s="62">
        <v>5</v>
      </c>
      <c r="D19" s="57">
        <v>8</v>
      </c>
      <c r="E19" s="62">
        <v>5</v>
      </c>
      <c r="F19" s="57">
        <v>8</v>
      </c>
      <c r="G19" s="19">
        <v>1</v>
      </c>
      <c r="H19" s="20">
        <v>32</v>
      </c>
      <c r="I19" s="21">
        <v>3</v>
      </c>
      <c r="J19" s="20">
        <v>24</v>
      </c>
      <c r="K19" s="19">
        <v>5</v>
      </c>
      <c r="L19" s="20">
        <v>16</v>
      </c>
      <c r="M19" s="19">
        <v>3</v>
      </c>
      <c r="N19" s="20">
        <v>12</v>
      </c>
      <c r="O19" s="19">
        <v>1</v>
      </c>
      <c r="P19" s="17">
        <v>16</v>
      </c>
      <c r="Q19" s="19">
        <v>7</v>
      </c>
      <c r="R19" s="20">
        <v>16</v>
      </c>
      <c r="S19" s="19">
        <v>3</v>
      </c>
      <c r="T19" s="20">
        <v>24</v>
      </c>
      <c r="U19" s="19">
        <v>4</v>
      </c>
      <c r="V19" s="20">
        <v>20</v>
      </c>
      <c r="W19" s="19">
        <v>5</v>
      </c>
      <c r="X19" s="17">
        <v>16</v>
      </c>
      <c r="Y19" s="19">
        <v>1</v>
      </c>
      <c r="Z19" s="17">
        <v>32</v>
      </c>
      <c r="AA19" s="19">
        <v>7</v>
      </c>
      <c r="AB19" s="20">
        <v>16</v>
      </c>
      <c r="AC19" s="19">
        <v>3</v>
      </c>
      <c r="AD19" s="20">
        <v>24</v>
      </c>
      <c r="AE19" s="592" t="s">
        <v>51</v>
      </c>
      <c r="AF19" s="521"/>
      <c r="AG19" s="72">
        <v>20</v>
      </c>
      <c r="AH19" s="68">
        <v>31</v>
      </c>
      <c r="AI19" s="43">
        <v>20</v>
      </c>
      <c r="AJ19" s="42">
        <v>4</v>
      </c>
      <c r="AK19" s="44">
        <v>20</v>
      </c>
      <c r="AL19" s="42">
        <v>1</v>
      </c>
      <c r="AM19" s="43">
        <v>52</v>
      </c>
      <c r="AN19" s="42">
        <v>1</v>
      </c>
      <c r="AO19" s="43">
        <v>1</v>
      </c>
      <c r="AP19" s="42">
        <v>4</v>
      </c>
      <c r="AQ19" s="43">
        <v>20</v>
      </c>
      <c r="AR19" s="42">
        <v>0</v>
      </c>
      <c r="AS19" s="43">
        <v>0</v>
      </c>
      <c r="AT19" s="49">
        <f t="shared" ref="AT19" si="2">SUM(AU19+AI19+AK19+AM19+AO19+AQ19+AS19+AG19)</f>
        <v>397</v>
      </c>
      <c r="AU19" s="50">
        <f>SUM(AD19+AB19+Z19+D19+F19+X19+V19+T19+R19+P19+N19+L19+J19+H19)</f>
        <v>264</v>
      </c>
      <c r="BK19" s="1"/>
    </row>
    <row r="20" spans="1:63" x14ac:dyDescent="0.25">
      <c r="A20" s="592" t="s">
        <v>37</v>
      </c>
      <c r="B20" s="521"/>
      <c r="C20" s="62">
        <v>6</v>
      </c>
      <c r="D20" s="57">
        <v>8</v>
      </c>
      <c r="E20" s="62">
        <v>2</v>
      </c>
      <c r="F20" s="57">
        <v>13</v>
      </c>
      <c r="G20" s="19">
        <v>7</v>
      </c>
      <c r="H20" s="20">
        <v>16</v>
      </c>
      <c r="I20" s="21">
        <v>7</v>
      </c>
      <c r="J20" s="20">
        <v>16</v>
      </c>
      <c r="K20" s="19">
        <v>6</v>
      </c>
      <c r="L20" s="20">
        <v>16</v>
      </c>
      <c r="M20" s="19">
        <v>4</v>
      </c>
      <c r="N20" s="20">
        <v>10</v>
      </c>
      <c r="O20" s="19">
        <v>5</v>
      </c>
      <c r="P20" s="17">
        <v>8</v>
      </c>
      <c r="Q20" s="19">
        <v>2</v>
      </c>
      <c r="R20" s="20">
        <v>28</v>
      </c>
      <c r="S20" s="19">
        <v>5</v>
      </c>
      <c r="T20" s="20">
        <v>16</v>
      </c>
      <c r="U20" s="19">
        <v>2</v>
      </c>
      <c r="V20" s="20">
        <v>28</v>
      </c>
      <c r="W20" s="19">
        <v>7</v>
      </c>
      <c r="X20" s="17">
        <v>16</v>
      </c>
      <c r="Y20" s="19">
        <v>6</v>
      </c>
      <c r="Z20" s="17">
        <v>16</v>
      </c>
      <c r="AA20" s="19">
        <v>5</v>
      </c>
      <c r="AB20" s="20">
        <v>16</v>
      </c>
      <c r="AC20" s="19">
        <v>4</v>
      </c>
      <c r="AD20" s="20">
        <v>20</v>
      </c>
      <c r="AE20" s="592" t="s">
        <v>37</v>
      </c>
      <c r="AF20" s="521"/>
      <c r="AG20" s="72">
        <v>20</v>
      </c>
      <c r="AH20" s="68">
        <v>6</v>
      </c>
      <c r="AI20" s="43">
        <v>6</v>
      </c>
      <c r="AJ20" s="42">
        <v>1</v>
      </c>
      <c r="AK20" s="44">
        <v>5</v>
      </c>
      <c r="AL20" s="42">
        <v>0</v>
      </c>
      <c r="AM20" s="43">
        <v>0</v>
      </c>
      <c r="AN20" s="42">
        <v>4</v>
      </c>
      <c r="AO20" s="43">
        <v>4</v>
      </c>
      <c r="AP20" s="42">
        <v>0</v>
      </c>
      <c r="AQ20" s="43">
        <v>0</v>
      </c>
      <c r="AR20" s="42">
        <v>1</v>
      </c>
      <c r="AS20" s="43">
        <v>32</v>
      </c>
      <c r="AT20" s="49">
        <f t="shared" ref="AT20" si="3">SUM(AU20+AI20+AK20+AM20+AO20+AQ20+AS20+AG20)</f>
        <v>294</v>
      </c>
      <c r="AU20" s="50">
        <f>SUM(AD20+AB20+Z20+D20+F20+X20+V20+T20+R20+P20+N20+L20+J20+H20)</f>
        <v>227</v>
      </c>
      <c r="BK20" s="1"/>
    </row>
  </sheetData>
  <sortState xmlns:xlrd2="http://schemas.microsoft.com/office/spreadsheetml/2017/richdata2" ref="A13:B20">
    <sortCondition ref="A12"/>
  </sortState>
  <mergeCells count="62">
    <mergeCell ref="A19:B19"/>
    <mergeCell ref="AE19:AF19"/>
    <mergeCell ref="A20:B20"/>
    <mergeCell ref="AE20:AF20"/>
    <mergeCell ref="AE13:AF13"/>
    <mergeCell ref="A18:B18"/>
    <mergeCell ref="A13:B13"/>
    <mergeCell ref="A16:B16"/>
    <mergeCell ref="A14:B14"/>
    <mergeCell ref="A17:B17"/>
    <mergeCell ref="AE17:AF17"/>
    <mergeCell ref="AE18:AF18"/>
    <mergeCell ref="AE16:AF16"/>
    <mergeCell ref="W3:X3"/>
    <mergeCell ref="AP3:AQ3"/>
    <mergeCell ref="Q1:Z2"/>
    <mergeCell ref="AN3:AO3"/>
    <mergeCell ref="AL3:AM3"/>
    <mergeCell ref="AC3:AD3"/>
    <mergeCell ref="AA3:AB3"/>
    <mergeCell ref="AH3:AI3"/>
    <mergeCell ref="AE3:AF4"/>
    <mergeCell ref="AA1:AD2"/>
    <mergeCell ref="AE1:AK2"/>
    <mergeCell ref="AL1:AU2"/>
    <mergeCell ref="AU3:AU4"/>
    <mergeCell ref="BK4:BL4"/>
    <mergeCell ref="AR3:AS3"/>
    <mergeCell ref="AT3:AT4"/>
    <mergeCell ref="A8:B8"/>
    <mergeCell ref="A9:B9"/>
    <mergeCell ref="A7:B7"/>
    <mergeCell ref="Q3:R3"/>
    <mergeCell ref="S3:T3"/>
    <mergeCell ref="U3:V3"/>
    <mergeCell ref="Y3:Z3"/>
    <mergeCell ref="A6:B6"/>
    <mergeCell ref="AE6:AF6"/>
    <mergeCell ref="AE7:AF7"/>
    <mergeCell ref="AE8:AF8"/>
    <mergeCell ref="AE5:AF5"/>
    <mergeCell ref="AJ3:AK3"/>
    <mergeCell ref="A11:B11"/>
    <mergeCell ref="A12:B12"/>
    <mergeCell ref="AE15:AF15"/>
    <mergeCell ref="AE9:AF9"/>
    <mergeCell ref="AE10:AF10"/>
    <mergeCell ref="AE11:AF11"/>
    <mergeCell ref="AE12:AF12"/>
    <mergeCell ref="AE14:AF14"/>
    <mergeCell ref="A15:B15"/>
    <mergeCell ref="A10:B10"/>
    <mergeCell ref="A1:P2"/>
    <mergeCell ref="A5:B5"/>
    <mergeCell ref="G3:H3"/>
    <mergeCell ref="I3:J3"/>
    <mergeCell ref="K3:L3"/>
    <mergeCell ref="M3:N3"/>
    <mergeCell ref="O3:P3"/>
    <mergeCell ref="A3:B4"/>
    <mergeCell ref="E3:F3"/>
    <mergeCell ref="C3:D3"/>
  </mergeCells>
  <phoneticPr fontId="4" type="noConversion"/>
  <dataValidations count="2">
    <dataValidation type="list" allowBlank="1" showInputMessage="1" showErrorMessage="1" sqref="H5:H20 X5:X20 V5:V20 T5:T20 R5:R20 P5:P20 N5:N20 L5:L20 J5:J20 Z5:Z20" xr:uid="{00000000-0002-0000-0000-000000000000}">
      <formula1>#REF!</formula1>
    </dataValidation>
    <dataValidation type="list" allowBlank="1" showInputMessage="1" showErrorMessage="1" sqref="W5:W20 G5:G20 Y5:Y20 U5:U20 S5:S20 Q5:Q20 O5:O20 M5:M20 K5:K20 I5:I20 AO5:AS20 AM5:AM20 AH5:AK20 AA5:AD20" xr:uid="{00000000-0002-0000-0000-000001000000}">
      <formula1>#REF!</formula1>
    </dataValidation>
  </dataValidations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D537-9E4A-439B-86E9-91617752C3FC}">
  <sheetPr>
    <pageSetUpPr autoPageBreaks="0"/>
  </sheetPr>
  <dimension ref="A1:BL18"/>
  <sheetViews>
    <sheetView topLeftCell="Q1" workbookViewId="0">
      <selection activeCell="AU18" sqref="AU18"/>
    </sheetView>
  </sheetViews>
  <sheetFormatPr defaultColWidth="5.5" defaultRowHeight="15.75" x14ac:dyDescent="0.25"/>
  <cols>
    <col min="1" max="1" width="7.875" customWidth="1"/>
    <col min="2" max="2" width="19.125" customWidth="1"/>
    <col min="3" max="3" width="6.375" customWidth="1"/>
    <col min="4" max="4" width="6" customWidth="1"/>
    <col min="5" max="5" width="6.25" customWidth="1"/>
    <col min="6" max="6" width="5.375" customWidth="1"/>
    <col min="7" max="7" width="6.375" customWidth="1"/>
    <col min="8" max="8" width="6.375" bestFit="1" customWidth="1"/>
    <col min="9" max="9" width="6.625" customWidth="1"/>
    <col min="10" max="10" width="7.875" customWidth="1"/>
    <col min="11" max="11" width="5.875" customWidth="1"/>
    <col min="12" max="12" width="6.375" bestFit="1" customWidth="1"/>
    <col min="13" max="13" width="6.125" customWidth="1"/>
    <col min="14" max="14" width="6.375" bestFit="1" customWidth="1"/>
    <col min="15" max="15" width="6" customWidth="1"/>
    <col min="16" max="16" width="7.125" customWidth="1"/>
    <col min="17" max="17" width="7.375" customWidth="1"/>
    <col min="18" max="18" width="7.125" customWidth="1"/>
    <col min="19" max="20" width="6.875" customWidth="1"/>
    <col min="21" max="21" width="6.375" customWidth="1"/>
    <col min="22" max="24" width="5.375" customWidth="1"/>
    <col min="25" max="25" width="6" customWidth="1"/>
    <col min="26" max="26" width="8.25" customWidth="1"/>
    <col min="27" max="29" width="6.625" customWidth="1"/>
    <col min="30" max="30" width="7.625" customWidth="1"/>
    <col min="31" max="31" width="7.875" customWidth="1"/>
    <col min="32" max="32" width="11.875" customWidth="1"/>
    <col min="33" max="33" width="10.5" customWidth="1"/>
    <col min="34" max="34" width="5.5" customWidth="1"/>
    <col min="35" max="35" width="6.875" customWidth="1"/>
    <col min="36" max="36" width="6.625" customWidth="1"/>
    <col min="37" max="37" width="7.25" customWidth="1"/>
    <col min="38" max="38" width="5" customWidth="1"/>
    <col min="39" max="39" width="6.5" customWidth="1"/>
    <col min="40" max="40" width="4.625" customWidth="1"/>
    <col min="41" max="41" width="6.5" customWidth="1"/>
    <col min="42" max="43" width="6.625" customWidth="1"/>
    <col min="44" max="44" width="6.875" customWidth="1"/>
    <col min="45" max="45" width="7" customWidth="1"/>
    <col min="46" max="46" width="10.875" bestFit="1" customWidth="1"/>
    <col min="47" max="47" width="11.625" customWidth="1"/>
  </cols>
  <sheetData>
    <row r="1" spans="1:64" ht="15" customHeight="1" x14ac:dyDescent="0.25">
      <c r="A1" s="556" t="s">
        <v>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8"/>
      <c r="Q1" s="557"/>
      <c r="R1" s="557"/>
      <c r="S1" s="557"/>
      <c r="T1" s="557"/>
      <c r="U1" s="557"/>
      <c r="V1" s="557"/>
      <c r="W1" s="557"/>
      <c r="X1" s="557"/>
      <c r="Y1" s="557"/>
      <c r="Z1" s="558"/>
      <c r="AA1" s="556"/>
      <c r="AB1" s="557"/>
      <c r="AC1" s="557"/>
      <c r="AD1" s="558"/>
      <c r="AE1" s="565"/>
      <c r="AF1" s="566"/>
      <c r="AG1" s="566"/>
      <c r="AH1" s="566"/>
      <c r="AI1" s="566"/>
      <c r="AJ1" s="566"/>
      <c r="AK1" s="567"/>
      <c r="AL1" s="568"/>
      <c r="AM1" s="608"/>
      <c r="AN1" s="608"/>
      <c r="AO1" s="608"/>
      <c r="AP1" s="608"/>
      <c r="AQ1" s="608"/>
      <c r="AR1" s="608"/>
      <c r="AS1" s="608"/>
      <c r="AT1" s="608"/>
      <c r="AU1" s="608"/>
    </row>
    <row r="2" spans="1:64" ht="15" customHeight="1" thickBot="1" x14ac:dyDescent="0.3">
      <c r="A2" s="55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61"/>
      <c r="Q2" s="580"/>
      <c r="R2" s="580"/>
      <c r="S2" s="580"/>
      <c r="T2" s="580"/>
      <c r="U2" s="580"/>
      <c r="V2" s="580"/>
      <c r="W2" s="580"/>
      <c r="X2" s="580"/>
      <c r="Y2" s="580"/>
      <c r="Z2" s="561"/>
      <c r="AA2" s="562"/>
      <c r="AB2" s="563"/>
      <c r="AC2" s="563"/>
      <c r="AD2" s="564"/>
      <c r="AE2" s="568"/>
      <c r="AF2" s="608"/>
      <c r="AG2" s="608"/>
      <c r="AH2" s="608"/>
      <c r="AI2" s="608"/>
      <c r="AJ2" s="608"/>
      <c r="AK2" s="570"/>
      <c r="AL2" s="571"/>
      <c r="AM2" s="572"/>
      <c r="AN2" s="572"/>
      <c r="AO2" s="572"/>
      <c r="AP2" s="572"/>
      <c r="AQ2" s="572"/>
      <c r="AR2" s="572"/>
      <c r="AS2" s="572"/>
      <c r="AT2" s="572"/>
      <c r="AU2" s="572"/>
    </row>
    <row r="3" spans="1:64" ht="16.5" thickBot="1" x14ac:dyDescent="0.3">
      <c r="A3" s="573" t="s">
        <v>0</v>
      </c>
      <c r="B3" s="574"/>
      <c r="C3" s="611" t="s">
        <v>40</v>
      </c>
      <c r="D3" s="612"/>
      <c r="E3" s="609" t="s">
        <v>38</v>
      </c>
      <c r="F3" s="610"/>
      <c r="G3" s="583" t="s">
        <v>4</v>
      </c>
      <c r="H3" s="584"/>
      <c r="I3" s="584" t="s">
        <v>33</v>
      </c>
      <c r="J3" s="584"/>
      <c r="K3" s="584" t="s">
        <v>32</v>
      </c>
      <c r="L3" s="584"/>
      <c r="M3" s="585" t="s">
        <v>21</v>
      </c>
      <c r="N3" s="584"/>
      <c r="O3" s="584" t="s">
        <v>22</v>
      </c>
      <c r="P3" s="584"/>
      <c r="Q3" s="584" t="s">
        <v>1</v>
      </c>
      <c r="R3" s="584"/>
      <c r="S3" s="584" t="s">
        <v>5</v>
      </c>
      <c r="T3" s="584"/>
      <c r="U3" s="584" t="s">
        <v>42</v>
      </c>
      <c r="V3" s="584"/>
      <c r="W3" s="584" t="s">
        <v>34</v>
      </c>
      <c r="X3" s="601"/>
      <c r="Y3" s="584" t="s">
        <v>35</v>
      </c>
      <c r="Z3" s="601"/>
      <c r="AA3" s="605" t="s">
        <v>3</v>
      </c>
      <c r="AB3" s="583"/>
      <c r="AC3" s="600" t="s">
        <v>2</v>
      </c>
      <c r="AD3" s="604"/>
      <c r="AE3" s="551" t="s">
        <v>0</v>
      </c>
      <c r="AF3" s="552"/>
      <c r="AG3" s="70" t="s">
        <v>43</v>
      </c>
      <c r="AH3" s="553" t="s">
        <v>9</v>
      </c>
      <c r="AI3" s="606"/>
      <c r="AJ3" s="599" t="s">
        <v>39</v>
      </c>
      <c r="AK3" s="603"/>
      <c r="AL3" s="598" t="s">
        <v>8</v>
      </c>
      <c r="AM3" s="598"/>
      <c r="AN3" s="598" t="s">
        <v>31</v>
      </c>
      <c r="AO3" s="598"/>
      <c r="AP3" s="598" t="s">
        <v>6</v>
      </c>
      <c r="AQ3" s="598"/>
      <c r="AR3" s="598" t="s">
        <v>7</v>
      </c>
      <c r="AS3" s="599"/>
      <c r="AT3" s="543" t="s">
        <v>10</v>
      </c>
      <c r="AU3" s="534" t="s">
        <v>36</v>
      </c>
    </row>
    <row r="4" spans="1:64" ht="16.5" thickBot="1" x14ac:dyDescent="0.3">
      <c r="A4" s="573"/>
      <c r="B4" s="613"/>
      <c r="C4" s="51" t="s">
        <v>11</v>
      </c>
      <c r="D4" s="51" t="s">
        <v>12</v>
      </c>
      <c r="E4" s="51" t="s">
        <v>11</v>
      </c>
      <c r="F4" s="51" t="s">
        <v>12</v>
      </c>
      <c r="G4" s="8" t="s">
        <v>11</v>
      </c>
      <c r="H4" s="8" t="s">
        <v>12</v>
      </c>
      <c r="I4" s="10" t="s">
        <v>11</v>
      </c>
      <c r="J4" s="10" t="s">
        <v>12</v>
      </c>
      <c r="K4" s="10" t="s">
        <v>11</v>
      </c>
      <c r="L4" s="10" t="s">
        <v>12</v>
      </c>
      <c r="M4" s="10" t="s">
        <v>11</v>
      </c>
      <c r="N4" s="10" t="s">
        <v>12</v>
      </c>
      <c r="O4" s="10" t="s">
        <v>11</v>
      </c>
      <c r="P4" s="11" t="s">
        <v>12</v>
      </c>
      <c r="Q4" s="8" t="s">
        <v>11</v>
      </c>
      <c r="R4" s="8" t="s">
        <v>12</v>
      </c>
      <c r="S4" s="8" t="s">
        <v>11</v>
      </c>
      <c r="T4" s="8" t="s">
        <v>12</v>
      </c>
      <c r="U4" s="8" t="s">
        <v>11</v>
      </c>
      <c r="V4" s="8" t="s">
        <v>12</v>
      </c>
      <c r="W4" s="8" t="s">
        <v>11</v>
      </c>
      <c r="X4" s="9" t="s">
        <v>12</v>
      </c>
      <c r="Y4" s="8" t="s">
        <v>11</v>
      </c>
      <c r="Z4" s="9" t="s">
        <v>12</v>
      </c>
      <c r="AA4" s="8" t="s">
        <v>11</v>
      </c>
      <c r="AB4" s="8" t="s">
        <v>12</v>
      </c>
      <c r="AC4" s="8" t="s">
        <v>11</v>
      </c>
      <c r="AD4" s="8" t="s">
        <v>12</v>
      </c>
      <c r="AE4" s="551"/>
      <c r="AF4" s="552"/>
      <c r="AG4" s="71" t="s">
        <v>12</v>
      </c>
      <c r="AH4" s="63" t="s">
        <v>24</v>
      </c>
      <c r="AI4" s="31" t="s">
        <v>12</v>
      </c>
      <c r="AJ4" s="31" t="s">
        <v>24</v>
      </c>
      <c r="AK4" s="32" t="s">
        <v>12</v>
      </c>
      <c r="AL4" s="31" t="s">
        <v>11</v>
      </c>
      <c r="AM4" s="31" t="s">
        <v>12</v>
      </c>
      <c r="AN4" s="31" t="s">
        <v>24</v>
      </c>
      <c r="AO4" s="31" t="s">
        <v>12</v>
      </c>
      <c r="AP4" s="31" t="s">
        <v>24</v>
      </c>
      <c r="AQ4" s="31" t="s">
        <v>12</v>
      </c>
      <c r="AR4" s="31" t="s">
        <v>11</v>
      </c>
      <c r="AS4" s="32" t="s">
        <v>12</v>
      </c>
      <c r="AT4" s="544"/>
      <c r="AU4" s="535"/>
      <c r="BK4" s="536"/>
      <c r="BL4" s="536"/>
    </row>
    <row r="5" spans="1:64" ht="21.95" customHeight="1" thickBot="1" x14ac:dyDescent="0.3">
      <c r="A5" s="581" t="s">
        <v>25</v>
      </c>
      <c r="B5" s="582"/>
      <c r="C5" s="53"/>
      <c r="D5" s="53"/>
      <c r="E5" s="53"/>
      <c r="F5" s="53"/>
      <c r="G5" s="52"/>
      <c r="H5" s="22"/>
      <c r="I5" s="22"/>
      <c r="J5" s="22"/>
      <c r="K5" s="22"/>
      <c r="L5" s="22"/>
      <c r="M5" s="22"/>
      <c r="N5" s="22"/>
      <c r="O5" s="22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602" t="s">
        <v>25</v>
      </c>
      <c r="AF5" s="582"/>
      <c r="AG5" s="69"/>
      <c r="AH5" s="6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6">
        <f>SUM(H5+J5+L5+N5+P5+R5+T5+V5+Z5+AB5+AD5+AI5+AK5+AM5+AO5+AQ5+AS5)</f>
        <v>0</v>
      </c>
      <c r="AU5" s="55"/>
      <c r="BK5" s="1"/>
    </row>
    <row r="6" spans="1:64" x14ac:dyDescent="0.25">
      <c r="A6" s="527" t="s">
        <v>59</v>
      </c>
      <c r="B6" s="529"/>
      <c r="C6" s="12" t="s">
        <v>13</v>
      </c>
      <c r="D6" s="29">
        <v>16</v>
      </c>
      <c r="E6" s="12" t="s">
        <v>13</v>
      </c>
      <c r="F6" s="29">
        <v>16</v>
      </c>
      <c r="G6" s="62" t="s">
        <v>14</v>
      </c>
      <c r="H6" s="57">
        <v>28</v>
      </c>
      <c r="I6" s="13" t="s">
        <v>13</v>
      </c>
      <c r="J6" s="57">
        <v>32</v>
      </c>
      <c r="K6" s="62" t="s">
        <v>14</v>
      </c>
      <c r="L6" s="57">
        <v>28</v>
      </c>
      <c r="M6" s="62" t="s">
        <v>53</v>
      </c>
      <c r="N6" s="57">
        <v>8</v>
      </c>
      <c r="O6" s="62" t="s">
        <v>16</v>
      </c>
      <c r="P6" s="81">
        <v>10</v>
      </c>
      <c r="Q6" s="62" t="s">
        <v>13</v>
      </c>
      <c r="R6" s="57">
        <v>32</v>
      </c>
      <c r="S6" s="62"/>
      <c r="T6" s="57"/>
      <c r="U6" s="62" t="s">
        <v>14</v>
      </c>
      <c r="V6" s="57">
        <v>28</v>
      </c>
      <c r="W6" s="62" t="s">
        <v>15</v>
      </c>
      <c r="X6" s="81">
        <v>24</v>
      </c>
      <c r="Y6" s="62" t="s">
        <v>17</v>
      </c>
      <c r="Z6" s="81">
        <v>16</v>
      </c>
      <c r="AA6" s="62" t="s">
        <v>53</v>
      </c>
      <c r="AB6" s="57">
        <v>16</v>
      </c>
      <c r="AC6" s="62" t="s">
        <v>13</v>
      </c>
      <c r="AD6" s="57">
        <v>32</v>
      </c>
      <c r="AE6" s="527" t="s">
        <v>59</v>
      </c>
      <c r="AF6" s="528"/>
      <c r="AG6" s="40">
        <v>20</v>
      </c>
      <c r="AH6" s="65">
        <v>39</v>
      </c>
      <c r="AI6" s="72">
        <v>20</v>
      </c>
      <c r="AJ6" s="79">
        <v>4</v>
      </c>
      <c r="AK6" s="80">
        <v>20</v>
      </c>
      <c r="AL6" s="79" t="s">
        <v>13</v>
      </c>
      <c r="AM6" s="72">
        <v>52</v>
      </c>
      <c r="AN6" s="79">
        <v>26</v>
      </c>
      <c r="AO6" s="72">
        <v>20</v>
      </c>
      <c r="AP6" s="79">
        <v>2</v>
      </c>
      <c r="AQ6" s="72">
        <v>10</v>
      </c>
      <c r="AR6" s="79" t="s">
        <v>13</v>
      </c>
      <c r="AS6" s="72">
        <v>32</v>
      </c>
      <c r="AT6" s="46">
        <f t="shared" ref="AT6:AT11" si="0">SUM(AU6+AI6+AK6+AM6+AO6+AQ6+AS6+AG6)</f>
        <v>460</v>
      </c>
      <c r="AU6" s="50">
        <f>SUM(AD6+AB6+Z6+D6+F6+V6+T6+R6+P6+N6+L6+J6+H6+X6)</f>
        <v>286</v>
      </c>
      <c r="BK6" s="1"/>
    </row>
    <row r="7" spans="1:64" x14ac:dyDescent="0.25">
      <c r="A7" s="527" t="s">
        <v>58</v>
      </c>
      <c r="B7" s="529"/>
      <c r="C7" s="13" t="s">
        <v>17</v>
      </c>
      <c r="D7" s="75">
        <v>8</v>
      </c>
      <c r="E7" s="13" t="s">
        <v>53</v>
      </c>
      <c r="F7" s="75">
        <v>8</v>
      </c>
      <c r="G7" s="62" t="s">
        <v>15</v>
      </c>
      <c r="H7" s="57">
        <v>24</v>
      </c>
      <c r="I7" s="13" t="s">
        <v>18</v>
      </c>
      <c r="J7" s="57">
        <v>16</v>
      </c>
      <c r="K7" s="62" t="s">
        <v>53</v>
      </c>
      <c r="L7" s="57">
        <v>16</v>
      </c>
      <c r="M7" s="62" t="s">
        <v>53</v>
      </c>
      <c r="N7" s="57">
        <v>8</v>
      </c>
      <c r="O7" s="62" t="s">
        <v>13</v>
      </c>
      <c r="P7" s="81">
        <v>16</v>
      </c>
      <c r="Q7" s="62" t="s">
        <v>16</v>
      </c>
      <c r="R7" s="57">
        <v>20</v>
      </c>
      <c r="S7" s="62"/>
      <c r="T7" s="57"/>
      <c r="U7" s="62" t="s">
        <v>18</v>
      </c>
      <c r="V7" s="57">
        <v>16</v>
      </c>
      <c r="W7" s="62" t="s">
        <v>16</v>
      </c>
      <c r="X7" s="81">
        <v>20</v>
      </c>
      <c r="Y7" s="62" t="s">
        <v>55</v>
      </c>
      <c r="Z7" s="81">
        <v>30</v>
      </c>
      <c r="AA7" s="62" t="s">
        <v>53</v>
      </c>
      <c r="AB7" s="57">
        <v>16</v>
      </c>
      <c r="AC7" s="62" t="s">
        <v>18</v>
      </c>
      <c r="AD7" s="57">
        <v>16</v>
      </c>
      <c r="AE7" s="527" t="s">
        <v>58</v>
      </c>
      <c r="AF7" s="528"/>
      <c r="AG7" s="72">
        <v>20</v>
      </c>
      <c r="AH7" s="65">
        <v>7</v>
      </c>
      <c r="AI7" s="72">
        <v>7</v>
      </c>
      <c r="AJ7" s="79">
        <v>3</v>
      </c>
      <c r="AK7" s="80">
        <v>15</v>
      </c>
      <c r="AL7" s="79" t="s">
        <v>15</v>
      </c>
      <c r="AM7" s="72">
        <v>44</v>
      </c>
      <c r="AN7" s="79">
        <v>24</v>
      </c>
      <c r="AO7" s="72">
        <v>20</v>
      </c>
      <c r="AP7" s="79">
        <v>2</v>
      </c>
      <c r="AQ7" s="72">
        <v>10</v>
      </c>
      <c r="AR7" s="79" t="s">
        <v>14</v>
      </c>
      <c r="AS7" s="72">
        <v>28</v>
      </c>
      <c r="AT7" s="46">
        <f t="shared" si="0"/>
        <v>358</v>
      </c>
      <c r="AU7" s="50">
        <f>SUM(AD7+AB7+Z7+D7+F7+V7+T7+R7+P7+N7+L7+J7+H7+X7)</f>
        <v>214</v>
      </c>
      <c r="BK7" s="1"/>
    </row>
    <row r="8" spans="1:64" x14ac:dyDescent="0.25">
      <c r="A8" s="522" t="s">
        <v>57</v>
      </c>
      <c r="B8" s="521"/>
      <c r="C8" s="59" t="s">
        <v>14</v>
      </c>
      <c r="D8" s="74">
        <v>14</v>
      </c>
      <c r="E8" s="59" t="s">
        <v>16</v>
      </c>
      <c r="F8" s="74">
        <v>10</v>
      </c>
      <c r="G8" s="62" t="s">
        <v>18</v>
      </c>
      <c r="H8" s="57">
        <v>16</v>
      </c>
      <c r="I8" s="13" t="s">
        <v>14</v>
      </c>
      <c r="J8" s="57">
        <v>28</v>
      </c>
      <c r="K8" s="62" t="s">
        <v>15</v>
      </c>
      <c r="L8" s="57">
        <v>24</v>
      </c>
      <c r="M8" s="62" t="s">
        <v>15</v>
      </c>
      <c r="N8" s="57">
        <v>12</v>
      </c>
      <c r="O8" s="62" t="s">
        <v>14</v>
      </c>
      <c r="P8" s="81">
        <v>14</v>
      </c>
      <c r="Q8" s="62" t="s">
        <v>53</v>
      </c>
      <c r="R8" s="57">
        <v>16</v>
      </c>
      <c r="S8" s="62"/>
      <c r="T8" s="57"/>
      <c r="U8" s="62" t="s">
        <v>17</v>
      </c>
      <c r="V8" s="57">
        <v>16</v>
      </c>
      <c r="W8" s="62" t="s">
        <v>17</v>
      </c>
      <c r="X8" s="81">
        <v>16</v>
      </c>
      <c r="Y8" s="62" t="s">
        <v>18</v>
      </c>
      <c r="Z8" s="81">
        <v>16</v>
      </c>
      <c r="AA8" s="62" t="s">
        <v>14</v>
      </c>
      <c r="AB8" s="57">
        <v>28</v>
      </c>
      <c r="AC8" s="62" t="s">
        <v>16</v>
      </c>
      <c r="AD8" s="57">
        <v>20</v>
      </c>
      <c r="AE8" s="522" t="s">
        <v>57</v>
      </c>
      <c r="AF8" s="521"/>
      <c r="AG8" s="72">
        <v>20</v>
      </c>
      <c r="AH8" s="65">
        <v>0</v>
      </c>
      <c r="AI8" s="72">
        <v>0</v>
      </c>
      <c r="AJ8" s="79">
        <v>1</v>
      </c>
      <c r="AK8" s="80">
        <v>5</v>
      </c>
      <c r="AL8" s="79" t="s">
        <v>14</v>
      </c>
      <c r="AM8" s="72">
        <v>48</v>
      </c>
      <c r="AN8" s="79">
        <v>12</v>
      </c>
      <c r="AO8" s="72">
        <v>12</v>
      </c>
      <c r="AP8" s="79"/>
      <c r="AQ8" s="72"/>
      <c r="AR8" s="79"/>
      <c r="AS8" s="72">
        <v>20</v>
      </c>
      <c r="AT8" s="46">
        <f t="shared" si="0"/>
        <v>335</v>
      </c>
      <c r="AU8" s="50">
        <f>SUM(AD8+AB8+Z8+D8+F8+V8+T8+R8+P8+N8+L8+J8+H8+X8)</f>
        <v>230</v>
      </c>
      <c r="BK8" s="1"/>
    </row>
    <row r="9" spans="1:64" x14ac:dyDescent="0.25">
      <c r="A9" s="522" t="s">
        <v>56</v>
      </c>
      <c r="B9" s="521"/>
      <c r="C9" s="59" t="s">
        <v>15</v>
      </c>
      <c r="D9" s="74">
        <v>12</v>
      </c>
      <c r="E9" s="59" t="s">
        <v>53</v>
      </c>
      <c r="F9" s="74">
        <v>8</v>
      </c>
      <c r="G9" s="62" t="s">
        <v>13</v>
      </c>
      <c r="H9" s="57">
        <v>32</v>
      </c>
      <c r="I9" s="13" t="s">
        <v>15</v>
      </c>
      <c r="J9" s="57">
        <v>24</v>
      </c>
      <c r="K9" s="62" t="s">
        <v>16</v>
      </c>
      <c r="L9" s="57">
        <v>20</v>
      </c>
      <c r="M9" s="62" t="s">
        <v>16</v>
      </c>
      <c r="N9" s="57">
        <v>10</v>
      </c>
      <c r="O9" s="62" t="s">
        <v>53</v>
      </c>
      <c r="P9" s="81">
        <v>8</v>
      </c>
      <c r="Q9" s="62" t="s">
        <v>15</v>
      </c>
      <c r="R9" s="57">
        <v>24</v>
      </c>
      <c r="S9" s="62"/>
      <c r="T9" s="57"/>
      <c r="U9" s="62" t="s">
        <v>15</v>
      </c>
      <c r="V9" s="57">
        <v>24</v>
      </c>
      <c r="W9" s="62" t="s">
        <v>13</v>
      </c>
      <c r="X9" s="81">
        <v>32</v>
      </c>
      <c r="Y9" s="62" t="s">
        <v>15</v>
      </c>
      <c r="Z9" s="81">
        <v>24</v>
      </c>
      <c r="AA9" s="62" t="s">
        <v>16</v>
      </c>
      <c r="AB9" s="57">
        <v>20</v>
      </c>
      <c r="AC9" s="62" t="s">
        <v>14</v>
      </c>
      <c r="AD9" s="57">
        <v>28</v>
      </c>
      <c r="AE9" s="522" t="s">
        <v>56</v>
      </c>
      <c r="AF9" s="521"/>
      <c r="AG9" s="72">
        <v>20</v>
      </c>
      <c r="AH9" s="65">
        <v>32</v>
      </c>
      <c r="AI9" s="72">
        <v>20</v>
      </c>
      <c r="AJ9" s="79">
        <v>1</v>
      </c>
      <c r="AK9" s="80">
        <v>5</v>
      </c>
      <c r="AL9" s="79">
        <v>0</v>
      </c>
      <c r="AM9" s="72">
        <v>0</v>
      </c>
      <c r="AN9" s="79">
        <v>4</v>
      </c>
      <c r="AO9" s="72">
        <v>4</v>
      </c>
      <c r="AP9" s="79">
        <v>1</v>
      </c>
      <c r="AQ9" s="72">
        <v>5</v>
      </c>
      <c r="AR9" s="79"/>
      <c r="AS9" s="72">
        <v>20</v>
      </c>
      <c r="AT9" s="46">
        <f t="shared" si="0"/>
        <v>340</v>
      </c>
      <c r="AU9" s="50">
        <f>SUM(AD9+AB9+Z9+D9+F9+V9+T9+R9+P9+N9+L9+J9+H9+X9)</f>
        <v>266</v>
      </c>
      <c r="BK9" s="1"/>
    </row>
    <row r="10" spans="1:64" x14ac:dyDescent="0.25">
      <c r="A10" s="527" t="s">
        <v>54</v>
      </c>
      <c r="B10" s="529"/>
      <c r="C10" s="13" t="s">
        <v>18</v>
      </c>
      <c r="D10" s="75">
        <v>8</v>
      </c>
      <c r="E10" s="13" t="s">
        <v>15</v>
      </c>
      <c r="F10" s="75">
        <v>12</v>
      </c>
      <c r="G10" s="62" t="s">
        <v>17</v>
      </c>
      <c r="H10" s="57">
        <v>16</v>
      </c>
      <c r="I10" s="13" t="s">
        <v>17</v>
      </c>
      <c r="J10" s="57">
        <v>16</v>
      </c>
      <c r="K10" s="62" t="s">
        <v>13</v>
      </c>
      <c r="L10" s="57">
        <v>32</v>
      </c>
      <c r="M10" s="62" t="s">
        <v>13</v>
      </c>
      <c r="N10" s="57">
        <v>16</v>
      </c>
      <c r="O10" s="62" t="s">
        <v>15</v>
      </c>
      <c r="P10" s="81">
        <v>12</v>
      </c>
      <c r="Q10" s="62" t="s">
        <v>53</v>
      </c>
      <c r="R10" s="57">
        <v>16</v>
      </c>
      <c r="S10" s="62"/>
      <c r="T10" s="57"/>
      <c r="U10" s="62" t="s">
        <v>16</v>
      </c>
      <c r="V10" s="57">
        <v>20</v>
      </c>
      <c r="W10" s="62" t="s">
        <v>18</v>
      </c>
      <c r="X10" s="81">
        <v>16</v>
      </c>
      <c r="Y10" s="62" t="s">
        <v>55</v>
      </c>
      <c r="Z10" s="81">
        <v>30</v>
      </c>
      <c r="AA10" s="62" t="s">
        <v>15</v>
      </c>
      <c r="AB10" s="57">
        <v>24</v>
      </c>
      <c r="AC10" s="62" t="s">
        <v>15</v>
      </c>
      <c r="AD10" s="57">
        <v>24</v>
      </c>
      <c r="AE10" s="527" t="s">
        <v>54</v>
      </c>
      <c r="AF10" s="528"/>
      <c r="AG10" s="72">
        <v>20</v>
      </c>
      <c r="AH10" s="65">
        <v>18</v>
      </c>
      <c r="AI10" s="72">
        <v>18</v>
      </c>
      <c r="AJ10" s="79">
        <v>0</v>
      </c>
      <c r="AK10" s="80">
        <v>0</v>
      </c>
      <c r="AL10" s="79">
        <v>0</v>
      </c>
      <c r="AM10" s="72">
        <v>0</v>
      </c>
      <c r="AN10" s="79">
        <v>3</v>
      </c>
      <c r="AO10" s="72">
        <v>3</v>
      </c>
      <c r="AP10" s="79">
        <v>1</v>
      </c>
      <c r="AQ10" s="72">
        <v>5</v>
      </c>
      <c r="AR10" s="79"/>
      <c r="AS10" s="72">
        <v>20</v>
      </c>
      <c r="AT10" s="46">
        <f t="shared" si="0"/>
        <v>308</v>
      </c>
      <c r="AU10" s="50">
        <f>SUM(AD10+AB10+Z10+D10+F10+V10+T10+R10+P10+N10+L10+J10+H10+X10)</f>
        <v>242</v>
      </c>
      <c r="BK10" s="1"/>
    </row>
    <row r="11" spans="1:64" ht="16.5" thickBot="1" x14ac:dyDescent="0.3">
      <c r="A11" s="587" t="s">
        <v>27</v>
      </c>
      <c r="B11" s="588"/>
      <c r="C11" s="60" t="s">
        <v>16</v>
      </c>
      <c r="D11" s="76">
        <v>10</v>
      </c>
      <c r="E11" s="60" t="s">
        <v>14</v>
      </c>
      <c r="F11" s="76">
        <v>14</v>
      </c>
      <c r="G11" s="14" t="s">
        <v>16</v>
      </c>
      <c r="H11" s="15">
        <v>20</v>
      </c>
      <c r="I11" s="16" t="s">
        <v>16</v>
      </c>
      <c r="J11" s="15">
        <v>20</v>
      </c>
      <c r="K11" s="14" t="s">
        <v>53</v>
      </c>
      <c r="L11" s="15">
        <v>16</v>
      </c>
      <c r="M11" s="14" t="s">
        <v>14</v>
      </c>
      <c r="N11" s="15">
        <v>14</v>
      </c>
      <c r="O11" s="14" t="s">
        <v>53</v>
      </c>
      <c r="P11" s="18">
        <v>8</v>
      </c>
      <c r="Q11" s="14" t="s">
        <v>14</v>
      </c>
      <c r="R11" s="15">
        <v>28</v>
      </c>
      <c r="S11" s="14"/>
      <c r="T11" s="15"/>
      <c r="U11" s="14" t="s">
        <v>13</v>
      </c>
      <c r="V11" s="15">
        <v>32</v>
      </c>
      <c r="W11" s="14" t="s">
        <v>14</v>
      </c>
      <c r="X11" s="18">
        <v>28</v>
      </c>
      <c r="Y11" s="14" t="s">
        <v>16</v>
      </c>
      <c r="Z11" s="18">
        <v>20</v>
      </c>
      <c r="AA11" s="14" t="s">
        <v>13</v>
      </c>
      <c r="AB11" s="15">
        <v>32</v>
      </c>
      <c r="AC11" s="14" t="s">
        <v>17</v>
      </c>
      <c r="AD11" s="15">
        <v>16</v>
      </c>
      <c r="AE11" s="587" t="s">
        <v>27</v>
      </c>
      <c r="AF11" s="588"/>
      <c r="AG11" s="37">
        <v>20</v>
      </c>
      <c r="AH11" s="66">
        <v>19</v>
      </c>
      <c r="AI11" s="37">
        <v>19</v>
      </c>
      <c r="AJ11" s="36">
        <v>4</v>
      </c>
      <c r="AK11" s="38">
        <v>20</v>
      </c>
      <c r="AL11" s="36"/>
      <c r="AM11" s="37">
        <v>20</v>
      </c>
      <c r="AN11" s="36">
        <v>20</v>
      </c>
      <c r="AO11" s="37">
        <v>20</v>
      </c>
      <c r="AP11" s="36"/>
      <c r="AQ11" s="37"/>
      <c r="AR11" s="36" t="s">
        <v>15</v>
      </c>
      <c r="AS11" s="37">
        <v>24</v>
      </c>
      <c r="AT11" s="47">
        <f t="shared" si="0"/>
        <v>381</v>
      </c>
      <c r="AU11" s="50">
        <f>SUM(AB11+AD11+Z11+X11+V11+T11+R11+P11+N11+L11+J11+H11+F11+D11)</f>
        <v>258</v>
      </c>
      <c r="BK11" s="1"/>
    </row>
    <row r="12" spans="1:64" ht="16.5" thickBot="1" x14ac:dyDescent="0.3">
      <c r="A12" s="530" t="s">
        <v>30</v>
      </c>
      <c r="B12" s="589"/>
      <c r="C12" s="61"/>
      <c r="D12" s="58"/>
      <c r="E12" s="61"/>
      <c r="F12" s="58"/>
      <c r="G12" s="5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594" t="s">
        <v>30</v>
      </c>
      <c r="AF12" s="595"/>
      <c r="AG12" s="73"/>
      <c r="AH12" s="6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45">
        <f>SUM(H12+J12+L12+N12+P12+R12+T12+V12+Z12+AB12+AD12+AI12+AK12+AM12+AO12+AQ12+AS12)</f>
        <v>0</v>
      </c>
      <c r="AU12" s="55"/>
      <c r="BK12" s="1"/>
    </row>
    <row r="13" spans="1:64" x14ac:dyDescent="0.25">
      <c r="A13" s="591" t="s">
        <v>29</v>
      </c>
      <c r="B13" s="591"/>
      <c r="C13" s="7" t="s">
        <v>18</v>
      </c>
      <c r="D13" s="5">
        <v>8</v>
      </c>
      <c r="E13" s="7" t="s">
        <v>14</v>
      </c>
      <c r="F13" s="5">
        <v>14</v>
      </c>
      <c r="G13" s="7" t="s">
        <v>13</v>
      </c>
      <c r="H13" s="5">
        <v>32</v>
      </c>
      <c r="I13" s="12" t="s">
        <v>14</v>
      </c>
      <c r="J13" s="5">
        <v>28</v>
      </c>
      <c r="K13" s="7" t="s">
        <v>16</v>
      </c>
      <c r="L13" s="5">
        <v>20</v>
      </c>
      <c r="M13" s="7" t="s">
        <v>15</v>
      </c>
      <c r="N13" s="5">
        <v>12</v>
      </c>
      <c r="O13" s="7" t="s">
        <v>14</v>
      </c>
      <c r="P13" s="6">
        <v>14</v>
      </c>
      <c r="Q13" s="7" t="s">
        <v>13</v>
      </c>
      <c r="R13" s="5">
        <v>32</v>
      </c>
      <c r="S13" s="7"/>
      <c r="T13" s="5"/>
      <c r="U13" s="7" t="s">
        <v>15</v>
      </c>
      <c r="V13" s="5">
        <v>24</v>
      </c>
      <c r="W13" s="7" t="s">
        <v>13</v>
      </c>
      <c r="X13" s="6">
        <v>32</v>
      </c>
      <c r="Y13" s="7" t="s">
        <v>17</v>
      </c>
      <c r="Z13" s="6">
        <v>16</v>
      </c>
      <c r="AA13" s="7" t="s">
        <v>18</v>
      </c>
      <c r="AB13" s="5">
        <v>16</v>
      </c>
      <c r="AC13" s="7" t="s">
        <v>17</v>
      </c>
      <c r="AD13" s="5">
        <v>16</v>
      </c>
      <c r="AE13" t="s">
        <v>29</v>
      </c>
      <c r="AG13" s="40">
        <v>20</v>
      </c>
      <c r="AH13" s="67">
        <v>23</v>
      </c>
      <c r="AI13" s="40">
        <v>20</v>
      </c>
      <c r="AJ13" s="39">
        <v>3</v>
      </c>
      <c r="AK13" s="41">
        <v>15</v>
      </c>
      <c r="AL13" s="39" t="s">
        <v>14</v>
      </c>
      <c r="AM13" s="40">
        <v>48</v>
      </c>
      <c r="AN13" s="39">
        <v>4</v>
      </c>
      <c r="AO13" s="40">
        <v>4</v>
      </c>
      <c r="AP13" s="39"/>
      <c r="AQ13" s="40"/>
      <c r="AR13" s="39"/>
      <c r="AS13" s="40">
        <v>20</v>
      </c>
      <c r="AT13" s="48">
        <f t="shared" ref="AT13:AT18" si="1">SUM(AU13+AI13+AK13+AM13+AO13+AQ13+AS13+AG13)</f>
        <v>391</v>
      </c>
      <c r="AU13" s="50">
        <f>SUM(AD13+AB13+Z13+D13+F13+V13+T13+R13+P13+N13+J13+H13+X13+L13)</f>
        <v>264</v>
      </c>
      <c r="BK13" s="1"/>
    </row>
    <row r="14" spans="1:64" x14ac:dyDescent="0.25">
      <c r="A14" s="596" t="s">
        <v>28</v>
      </c>
      <c r="B14" s="597"/>
      <c r="C14" s="3" t="s">
        <v>17</v>
      </c>
      <c r="D14" s="2">
        <v>8</v>
      </c>
      <c r="E14" s="3" t="s">
        <v>16</v>
      </c>
      <c r="F14" s="2">
        <v>10</v>
      </c>
      <c r="G14" s="3" t="s">
        <v>14</v>
      </c>
      <c r="H14" s="2">
        <v>28</v>
      </c>
      <c r="I14" s="13" t="s">
        <v>17</v>
      </c>
      <c r="J14" s="2">
        <v>16</v>
      </c>
      <c r="K14" s="3" t="s">
        <v>14</v>
      </c>
      <c r="L14" s="2">
        <v>28</v>
      </c>
      <c r="M14" s="3" t="s">
        <v>53</v>
      </c>
      <c r="N14" s="2">
        <v>8</v>
      </c>
      <c r="O14" s="3" t="s">
        <v>16</v>
      </c>
      <c r="P14" s="4">
        <v>10</v>
      </c>
      <c r="Q14" s="3" t="s">
        <v>53</v>
      </c>
      <c r="R14" s="2">
        <v>16</v>
      </c>
      <c r="S14" s="3"/>
      <c r="T14" s="2"/>
      <c r="U14" s="3" t="s">
        <v>16</v>
      </c>
      <c r="V14" s="2">
        <v>20</v>
      </c>
      <c r="W14" s="3" t="s">
        <v>15</v>
      </c>
      <c r="X14" s="4">
        <v>24</v>
      </c>
      <c r="Y14" s="3" t="s">
        <v>16</v>
      </c>
      <c r="Z14" s="4">
        <v>20</v>
      </c>
      <c r="AA14" s="3" t="s">
        <v>13</v>
      </c>
      <c r="AB14" s="2">
        <v>32</v>
      </c>
      <c r="AC14" s="3" t="s">
        <v>13</v>
      </c>
      <c r="AD14" s="2">
        <v>32</v>
      </c>
      <c r="AE14" s="596" t="s">
        <v>28</v>
      </c>
      <c r="AF14" s="597"/>
      <c r="AG14" s="72">
        <v>20</v>
      </c>
      <c r="AH14" s="65">
        <v>19</v>
      </c>
      <c r="AI14" s="72">
        <v>19</v>
      </c>
      <c r="AJ14" s="79">
        <v>4</v>
      </c>
      <c r="AK14" s="80">
        <v>20</v>
      </c>
      <c r="AL14" s="79"/>
      <c r="AM14" s="72">
        <v>20</v>
      </c>
      <c r="AN14" s="79">
        <v>33</v>
      </c>
      <c r="AO14" s="72">
        <v>20</v>
      </c>
      <c r="AP14" s="79">
        <v>2</v>
      </c>
      <c r="AQ14" s="72">
        <v>10</v>
      </c>
      <c r="AR14" s="79" t="s">
        <v>14</v>
      </c>
      <c r="AS14" s="72">
        <v>28</v>
      </c>
      <c r="AT14" s="46">
        <f t="shared" si="1"/>
        <v>389</v>
      </c>
      <c r="AU14" s="50">
        <f>SUM(AD14+AB14+Z14+D14+F14+V14+T14+R14+P14+N14+J14+H14+X14+L14)</f>
        <v>252</v>
      </c>
      <c r="BK14" s="1"/>
    </row>
    <row r="15" spans="1:64" x14ac:dyDescent="0.25">
      <c r="A15" s="590" t="s">
        <v>41</v>
      </c>
      <c r="B15" s="591"/>
      <c r="C15" s="62" t="s">
        <v>13</v>
      </c>
      <c r="D15" s="57">
        <v>16</v>
      </c>
      <c r="E15" s="62" t="s">
        <v>18</v>
      </c>
      <c r="F15" s="57">
        <v>8</v>
      </c>
      <c r="G15" s="62" t="s">
        <v>16</v>
      </c>
      <c r="H15" s="57">
        <v>20</v>
      </c>
      <c r="I15" s="13" t="s">
        <v>16</v>
      </c>
      <c r="J15" s="57">
        <v>20</v>
      </c>
      <c r="K15" s="62" t="s">
        <v>15</v>
      </c>
      <c r="L15" s="57">
        <v>24</v>
      </c>
      <c r="M15" s="62" t="s">
        <v>16</v>
      </c>
      <c r="N15" s="57">
        <v>10</v>
      </c>
      <c r="O15" s="62" t="s">
        <v>53</v>
      </c>
      <c r="P15" s="81">
        <v>8</v>
      </c>
      <c r="Q15" s="62" t="s">
        <v>53</v>
      </c>
      <c r="R15" s="57">
        <v>16</v>
      </c>
      <c r="S15" s="62"/>
      <c r="T15" s="57"/>
      <c r="U15" s="62"/>
      <c r="V15" s="57"/>
      <c r="W15" s="62"/>
      <c r="X15" s="81"/>
      <c r="Y15" s="62" t="s">
        <v>18</v>
      </c>
      <c r="Z15" s="81">
        <v>16</v>
      </c>
      <c r="AA15" s="62" t="s">
        <v>16</v>
      </c>
      <c r="AB15" s="57">
        <v>20</v>
      </c>
      <c r="AC15" s="62"/>
      <c r="AD15" s="57"/>
      <c r="AE15" s="590" t="s">
        <v>41</v>
      </c>
      <c r="AF15" s="591"/>
      <c r="AG15" s="72">
        <v>0</v>
      </c>
      <c r="AH15" s="65">
        <v>4</v>
      </c>
      <c r="AI15" s="72">
        <v>4</v>
      </c>
      <c r="AJ15" s="79">
        <v>0</v>
      </c>
      <c r="AK15" s="80">
        <v>0</v>
      </c>
      <c r="AL15" s="79">
        <v>0</v>
      </c>
      <c r="AM15" s="72">
        <v>0</v>
      </c>
      <c r="AN15" s="79">
        <v>0</v>
      </c>
      <c r="AO15" s="72">
        <v>0</v>
      </c>
      <c r="AP15" s="79"/>
      <c r="AQ15" s="72"/>
      <c r="AR15" s="79"/>
      <c r="AS15" s="72">
        <v>20</v>
      </c>
      <c r="AT15" s="46">
        <f t="shared" si="1"/>
        <v>182</v>
      </c>
      <c r="AU15" s="50">
        <f>SUM(AD15+AB15+Z15+D15+F15+V15+T15+R15+P15+N15+L15+J15+H15+X15)</f>
        <v>158</v>
      </c>
      <c r="BK15" s="1"/>
    </row>
    <row r="16" spans="1:64" x14ac:dyDescent="0.25">
      <c r="A16" s="527" t="s">
        <v>37</v>
      </c>
      <c r="B16" s="528"/>
      <c r="C16" s="62" t="s">
        <v>15</v>
      </c>
      <c r="D16" s="57">
        <v>12</v>
      </c>
      <c r="E16" s="62" t="s">
        <v>15</v>
      </c>
      <c r="F16" s="57">
        <v>12</v>
      </c>
      <c r="G16" s="62" t="s">
        <v>53</v>
      </c>
      <c r="H16" s="57">
        <v>16</v>
      </c>
      <c r="I16" s="13" t="s">
        <v>18</v>
      </c>
      <c r="J16" s="57">
        <v>16</v>
      </c>
      <c r="K16" s="62" t="s">
        <v>53</v>
      </c>
      <c r="L16" s="57">
        <v>16</v>
      </c>
      <c r="M16" s="62" t="s">
        <v>14</v>
      </c>
      <c r="N16" s="57">
        <v>14</v>
      </c>
      <c r="O16" s="62" t="s">
        <v>53</v>
      </c>
      <c r="P16" s="81">
        <v>8</v>
      </c>
      <c r="Q16" s="62" t="s">
        <v>15</v>
      </c>
      <c r="R16" s="57">
        <v>24</v>
      </c>
      <c r="S16" s="62"/>
      <c r="T16" s="57"/>
      <c r="U16" s="62" t="s">
        <v>17</v>
      </c>
      <c r="V16" s="57">
        <v>16</v>
      </c>
      <c r="W16" s="62" t="s">
        <v>17</v>
      </c>
      <c r="X16" s="81">
        <v>16</v>
      </c>
      <c r="Y16" s="62" t="s">
        <v>14</v>
      </c>
      <c r="Z16" s="81">
        <v>28</v>
      </c>
      <c r="AA16" s="62" t="s">
        <v>15</v>
      </c>
      <c r="AB16" s="57">
        <v>24</v>
      </c>
      <c r="AC16" s="62" t="s">
        <v>16</v>
      </c>
      <c r="AD16" s="57">
        <v>20</v>
      </c>
      <c r="AE16" s="527" t="s">
        <v>37</v>
      </c>
      <c r="AF16" s="528"/>
      <c r="AG16" s="72">
        <v>20</v>
      </c>
      <c r="AH16" s="65">
        <v>2</v>
      </c>
      <c r="AI16" s="72">
        <v>2</v>
      </c>
      <c r="AJ16" s="79">
        <v>3</v>
      </c>
      <c r="AK16" s="80">
        <v>15</v>
      </c>
      <c r="AL16" s="79">
        <v>0</v>
      </c>
      <c r="AM16" s="72">
        <v>0</v>
      </c>
      <c r="AN16" s="79">
        <v>0</v>
      </c>
      <c r="AO16" s="72">
        <v>0</v>
      </c>
      <c r="AP16" s="79"/>
      <c r="AQ16" s="72"/>
      <c r="AR16" s="79" t="s">
        <v>13</v>
      </c>
      <c r="AS16" s="72">
        <v>32</v>
      </c>
      <c r="AT16" s="46">
        <f t="shared" si="1"/>
        <v>291</v>
      </c>
      <c r="AU16" s="50">
        <f>SUM(AD16+AB16+Z16+D16+F16+X16+V16+T16+R16+P16+N16+L16+J16+H16)</f>
        <v>222</v>
      </c>
      <c r="BK16" s="1"/>
    </row>
    <row r="17" spans="1:63" x14ac:dyDescent="0.25">
      <c r="A17" s="522" t="s">
        <v>26</v>
      </c>
      <c r="B17" s="521"/>
      <c r="C17" s="62" t="s">
        <v>14</v>
      </c>
      <c r="D17" s="57">
        <v>14</v>
      </c>
      <c r="E17" s="62" t="s">
        <v>13</v>
      </c>
      <c r="F17" s="57">
        <v>16</v>
      </c>
      <c r="G17" s="62" t="s">
        <v>15</v>
      </c>
      <c r="H17" s="57">
        <v>24</v>
      </c>
      <c r="I17" s="13" t="s">
        <v>15</v>
      </c>
      <c r="J17" s="57">
        <v>24</v>
      </c>
      <c r="K17" s="62" t="s">
        <v>53</v>
      </c>
      <c r="L17" s="57">
        <v>16</v>
      </c>
      <c r="M17" s="62" t="s">
        <v>53</v>
      </c>
      <c r="N17" s="57">
        <v>8</v>
      </c>
      <c r="O17" s="62" t="s">
        <v>13</v>
      </c>
      <c r="P17" s="81">
        <v>16</v>
      </c>
      <c r="Q17" s="62" t="s">
        <v>14</v>
      </c>
      <c r="R17" s="57">
        <v>28</v>
      </c>
      <c r="S17" s="62"/>
      <c r="T17" s="57"/>
      <c r="U17" s="62" t="s">
        <v>13</v>
      </c>
      <c r="V17" s="57">
        <v>32</v>
      </c>
      <c r="W17" s="62" t="s">
        <v>14</v>
      </c>
      <c r="X17" s="81">
        <v>28</v>
      </c>
      <c r="Y17" s="62" t="s">
        <v>15</v>
      </c>
      <c r="Z17" s="81">
        <v>24</v>
      </c>
      <c r="AA17" s="62" t="s">
        <v>14</v>
      </c>
      <c r="AB17" s="57">
        <v>28</v>
      </c>
      <c r="AC17" s="62" t="s">
        <v>15</v>
      </c>
      <c r="AD17" s="57">
        <v>24</v>
      </c>
      <c r="AE17" s="522" t="s">
        <v>26</v>
      </c>
      <c r="AF17" s="521"/>
      <c r="AG17" s="72">
        <v>20</v>
      </c>
      <c r="AH17" s="65">
        <v>17</v>
      </c>
      <c r="AI17" s="72">
        <v>17</v>
      </c>
      <c r="AJ17" s="79">
        <v>4</v>
      </c>
      <c r="AK17" s="80">
        <v>20</v>
      </c>
      <c r="AL17" s="79" t="s">
        <v>15</v>
      </c>
      <c r="AM17" s="72">
        <v>44</v>
      </c>
      <c r="AN17" s="79">
        <v>20</v>
      </c>
      <c r="AO17" s="72">
        <v>20</v>
      </c>
      <c r="AP17" s="79">
        <v>1</v>
      </c>
      <c r="AQ17" s="72">
        <v>5</v>
      </c>
      <c r="AR17" s="79"/>
      <c r="AS17" s="72">
        <v>20</v>
      </c>
      <c r="AT17" s="46">
        <f t="shared" si="1"/>
        <v>428</v>
      </c>
      <c r="AU17" s="50">
        <f>SUM(AD17+AB17+Z17+D17+F17+X17+V17+T17+R17+P17+N17+L17+J17+H17)</f>
        <v>282</v>
      </c>
      <c r="BK17" s="1"/>
    </row>
    <row r="18" spans="1:63" x14ac:dyDescent="0.25">
      <c r="A18" s="522" t="s">
        <v>52</v>
      </c>
      <c r="B18" s="521"/>
      <c r="C18" s="62" t="s">
        <v>17</v>
      </c>
      <c r="D18" s="57">
        <v>8</v>
      </c>
      <c r="E18" s="62" t="s">
        <v>16</v>
      </c>
      <c r="F18" s="57">
        <v>10</v>
      </c>
      <c r="G18" s="19" t="s">
        <v>53</v>
      </c>
      <c r="H18" s="20">
        <v>16</v>
      </c>
      <c r="I18" s="21" t="s">
        <v>13</v>
      </c>
      <c r="J18" s="20">
        <v>32</v>
      </c>
      <c r="K18" s="19" t="s">
        <v>13</v>
      </c>
      <c r="L18" s="20">
        <v>32</v>
      </c>
      <c r="M18" s="19" t="s">
        <v>13</v>
      </c>
      <c r="N18" s="20">
        <v>16</v>
      </c>
      <c r="O18" s="19" t="s">
        <v>15</v>
      </c>
      <c r="P18" s="17">
        <v>12</v>
      </c>
      <c r="Q18" s="19" t="s">
        <v>16</v>
      </c>
      <c r="R18" s="20">
        <v>20</v>
      </c>
      <c r="S18" s="19"/>
      <c r="T18" s="20"/>
      <c r="U18" s="19" t="s">
        <v>14</v>
      </c>
      <c r="V18" s="20">
        <v>28</v>
      </c>
      <c r="W18" s="19" t="s">
        <v>16</v>
      </c>
      <c r="X18" s="17">
        <v>20</v>
      </c>
      <c r="Y18" s="19" t="s">
        <v>13</v>
      </c>
      <c r="Z18" s="17">
        <v>32</v>
      </c>
      <c r="AA18" s="19" t="s">
        <v>17</v>
      </c>
      <c r="AB18" s="20">
        <v>16</v>
      </c>
      <c r="AC18" s="19" t="s">
        <v>14</v>
      </c>
      <c r="AD18" s="20">
        <v>28</v>
      </c>
      <c r="AE18" s="592" t="s">
        <v>52</v>
      </c>
      <c r="AF18" s="521"/>
      <c r="AG18" s="72">
        <v>20</v>
      </c>
      <c r="AH18" s="68">
        <v>56</v>
      </c>
      <c r="AI18" s="43">
        <v>20</v>
      </c>
      <c r="AJ18" s="42">
        <v>4</v>
      </c>
      <c r="AK18" s="44">
        <v>20</v>
      </c>
      <c r="AL18" s="42" t="s">
        <v>13</v>
      </c>
      <c r="AM18" s="43">
        <v>52</v>
      </c>
      <c r="AN18" s="42">
        <v>6</v>
      </c>
      <c r="AO18" s="43">
        <v>6</v>
      </c>
      <c r="AP18" s="42">
        <v>5</v>
      </c>
      <c r="AQ18" s="43">
        <v>20</v>
      </c>
      <c r="AR18" s="42" t="s">
        <v>15</v>
      </c>
      <c r="AS18" s="43">
        <v>24</v>
      </c>
      <c r="AT18" s="49">
        <f t="shared" si="1"/>
        <v>432</v>
      </c>
      <c r="AU18" s="50">
        <f>SUM(AD18+AB18+Z18+D18+F18+X18+V18+T18+R18+P18+N18+L18+J18+H18)</f>
        <v>270</v>
      </c>
      <c r="BK18" s="1"/>
    </row>
  </sheetData>
  <mergeCells count="57">
    <mergeCell ref="AA1:AD2"/>
    <mergeCell ref="AE1:AK2"/>
    <mergeCell ref="AL1:AU2"/>
    <mergeCell ref="AU3:AU4"/>
    <mergeCell ref="W3:X3"/>
    <mergeCell ref="AP3:AQ3"/>
    <mergeCell ref="AJ3:AK3"/>
    <mergeCell ref="AN3:AO3"/>
    <mergeCell ref="AL3:AM3"/>
    <mergeCell ref="AC3:AD3"/>
    <mergeCell ref="AA3:AB3"/>
    <mergeCell ref="AE3:AF4"/>
    <mergeCell ref="A18:B18"/>
    <mergeCell ref="BK4:BL4"/>
    <mergeCell ref="AR3:AS3"/>
    <mergeCell ref="AT3:AT4"/>
    <mergeCell ref="AE17:AF17"/>
    <mergeCell ref="AE18:AF18"/>
    <mergeCell ref="AE16:AF16"/>
    <mergeCell ref="AE11:AF11"/>
    <mergeCell ref="AE12:AF12"/>
    <mergeCell ref="AE14:AF14"/>
    <mergeCell ref="AE6:AF6"/>
    <mergeCell ref="AE7:AF7"/>
    <mergeCell ref="AH3:AI3"/>
    <mergeCell ref="AE5:AF5"/>
    <mergeCell ref="AE8:AF8"/>
    <mergeCell ref="A16:B16"/>
    <mergeCell ref="AE15:AF15"/>
    <mergeCell ref="AE9:AF9"/>
    <mergeCell ref="AE10:AF10"/>
    <mergeCell ref="A7:B7"/>
    <mergeCell ref="Q3:R3"/>
    <mergeCell ref="S3:T3"/>
    <mergeCell ref="U3:V3"/>
    <mergeCell ref="Y3:Z3"/>
    <mergeCell ref="A6:B6"/>
    <mergeCell ref="O3:P3"/>
    <mergeCell ref="A3:B4"/>
    <mergeCell ref="A14:B14"/>
    <mergeCell ref="A8:B8"/>
    <mergeCell ref="A9:B9"/>
    <mergeCell ref="A11:B11"/>
    <mergeCell ref="A12:B12"/>
    <mergeCell ref="A17:B17"/>
    <mergeCell ref="A15:B15"/>
    <mergeCell ref="Q1:Z2"/>
    <mergeCell ref="A10:B10"/>
    <mergeCell ref="A1:P2"/>
    <mergeCell ref="A5:B5"/>
    <mergeCell ref="G3:H3"/>
    <mergeCell ref="I3:J3"/>
    <mergeCell ref="K3:L3"/>
    <mergeCell ref="M3:N3"/>
    <mergeCell ref="E3:F3"/>
    <mergeCell ref="C3:D3"/>
    <mergeCell ref="A13:B13"/>
  </mergeCells>
  <dataValidations count="2">
    <dataValidation type="list" allowBlank="1" showInputMessage="1" showErrorMessage="1" sqref="AP5:AP18 AR5:AR18" xr:uid="{00000000-0002-0000-0000-000007000000}">
      <formula1>#REF!</formula1>
    </dataValidation>
    <dataValidation type="list" allowBlank="1" showInputMessage="1" showErrorMessage="1" sqref="G5:AD18 AH5:AK18 AO5:AO18 AM5:AM18 AS5:AS18 AQ5:AQ18" xr:uid="{00000000-0002-0000-0000-000006000000}">
      <formula1>#REF!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9B70-3610-4C98-B626-141B5B933F5A}">
  <sheetPr>
    <pageSetUpPr autoPageBreaks="0"/>
  </sheetPr>
  <dimension ref="A1:BK19"/>
  <sheetViews>
    <sheetView workbookViewId="0">
      <selection activeCell="V21" sqref="V21"/>
    </sheetView>
  </sheetViews>
  <sheetFormatPr defaultColWidth="5.5" defaultRowHeight="15.75" x14ac:dyDescent="0.25"/>
  <cols>
    <col min="1" max="1" width="7.875" customWidth="1"/>
    <col min="2" max="2" width="11.875" customWidth="1"/>
    <col min="3" max="3" width="6.375" customWidth="1"/>
    <col min="4" max="4" width="6.375" bestFit="1" customWidth="1"/>
    <col min="5" max="5" width="6.625" customWidth="1"/>
    <col min="6" max="6" width="7.875" customWidth="1"/>
    <col min="8" max="8" width="6.375" bestFit="1" customWidth="1"/>
    <col min="9" max="9" width="6.125" customWidth="1"/>
    <col min="10" max="10" width="6.375" bestFit="1" customWidth="1"/>
    <col min="11" max="11" width="6" customWidth="1"/>
    <col min="12" max="12" width="6.375" bestFit="1" customWidth="1"/>
    <col min="13" max="13" width="7.625" customWidth="1"/>
    <col min="14" max="14" width="11.875" customWidth="1"/>
    <col min="15" max="15" width="7.375" customWidth="1"/>
    <col min="16" max="16" width="7.125" customWidth="1"/>
    <col min="17" max="18" width="6.875" customWidth="1"/>
    <col min="19" max="19" width="6.375" customWidth="1"/>
    <col min="20" max="22" width="5.375" customWidth="1"/>
    <col min="23" max="23" width="6" customWidth="1"/>
    <col min="24" max="24" width="10.875" customWidth="1"/>
    <col min="25" max="25" width="7.875" customWidth="1"/>
    <col min="26" max="26" width="11.875" customWidth="1"/>
    <col min="27" max="30" width="6.625" customWidth="1"/>
    <col min="31" max="31" width="5.5" customWidth="1"/>
    <col min="32" max="32" width="6.875" customWidth="1"/>
    <col min="33" max="33" width="9" customWidth="1"/>
    <col min="34" max="34" width="9.875" customWidth="1"/>
    <col min="35" max="35" width="7.875" customWidth="1"/>
    <col min="36" max="36" width="11.875" customWidth="1"/>
    <col min="37" max="37" width="5" customWidth="1"/>
    <col min="38" max="38" width="6.5" customWidth="1"/>
    <col min="39" max="39" width="4.625" customWidth="1"/>
    <col min="40" max="40" width="6.5" customWidth="1"/>
    <col min="41" max="42" width="6.625" customWidth="1"/>
    <col min="43" max="43" width="6.875" customWidth="1"/>
    <col min="44" max="44" width="7" customWidth="1"/>
    <col min="45" max="45" width="10.875" bestFit="1" customWidth="1"/>
  </cols>
  <sheetData>
    <row r="1" spans="1:63" ht="15" customHeight="1" x14ac:dyDescent="0.25">
      <c r="A1" s="556" t="s">
        <v>74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8"/>
      <c r="M1" s="556" t="s">
        <v>74</v>
      </c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8"/>
      <c r="Y1" s="556" t="s">
        <v>74</v>
      </c>
      <c r="Z1" s="557"/>
      <c r="AA1" s="557"/>
      <c r="AB1" s="557"/>
      <c r="AC1" s="557"/>
      <c r="AD1" s="557"/>
      <c r="AE1" s="557"/>
      <c r="AF1" s="557"/>
      <c r="AG1" s="557"/>
      <c r="AH1" s="558"/>
      <c r="AI1" s="565" t="s">
        <v>73</v>
      </c>
      <c r="AJ1" s="566"/>
      <c r="AK1" s="566"/>
      <c r="AL1" s="566"/>
      <c r="AM1" s="566"/>
      <c r="AN1" s="566"/>
      <c r="AO1" s="566"/>
      <c r="AP1" s="566"/>
      <c r="AQ1" s="566"/>
      <c r="AR1" s="566"/>
      <c r="AS1" s="567"/>
    </row>
    <row r="2" spans="1:63" ht="15" customHeight="1" thickBot="1" x14ac:dyDescent="0.3">
      <c r="A2" s="55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61"/>
      <c r="M2" s="559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61"/>
      <c r="Y2" s="559"/>
      <c r="Z2" s="580"/>
      <c r="AA2" s="580"/>
      <c r="AB2" s="580"/>
      <c r="AC2" s="580"/>
      <c r="AD2" s="580"/>
      <c r="AE2" s="580"/>
      <c r="AF2" s="580"/>
      <c r="AG2" s="580"/>
      <c r="AH2" s="561"/>
      <c r="AI2" s="568"/>
      <c r="AJ2" s="608"/>
      <c r="AK2" s="608"/>
      <c r="AL2" s="608"/>
      <c r="AM2" s="608"/>
      <c r="AN2" s="608"/>
      <c r="AO2" s="608"/>
      <c r="AP2" s="608"/>
      <c r="AQ2" s="608"/>
      <c r="AR2" s="608"/>
      <c r="AS2" s="570"/>
    </row>
    <row r="3" spans="1:63" ht="16.5" thickBot="1" x14ac:dyDescent="0.3">
      <c r="A3" s="573" t="s">
        <v>0</v>
      </c>
      <c r="B3" s="574"/>
      <c r="C3" s="585" t="s">
        <v>1</v>
      </c>
      <c r="D3" s="584"/>
      <c r="E3" s="584" t="s">
        <v>2</v>
      </c>
      <c r="F3" s="584"/>
      <c r="G3" s="584" t="s">
        <v>72</v>
      </c>
      <c r="H3" s="584"/>
      <c r="I3" s="584" t="s">
        <v>3</v>
      </c>
      <c r="J3" s="584"/>
      <c r="K3" s="584" t="s">
        <v>32</v>
      </c>
      <c r="L3" s="601"/>
      <c r="M3" s="573" t="s">
        <v>0</v>
      </c>
      <c r="N3" s="574"/>
      <c r="O3" s="584" t="s">
        <v>71</v>
      </c>
      <c r="P3" s="584"/>
      <c r="Q3" s="584" t="s">
        <v>4</v>
      </c>
      <c r="R3" s="584"/>
      <c r="S3" s="584" t="s">
        <v>70</v>
      </c>
      <c r="T3" s="584"/>
      <c r="U3" s="584" t="s">
        <v>5</v>
      </c>
      <c r="V3" s="601"/>
      <c r="W3" s="584" t="s">
        <v>69</v>
      </c>
      <c r="X3" s="601"/>
      <c r="Y3" s="551" t="s">
        <v>0</v>
      </c>
      <c r="Z3" s="552"/>
      <c r="AA3" s="585" t="s">
        <v>21</v>
      </c>
      <c r="AB3" s="584"/>
      <c r="AC3" s="584" t="s">
        <v>22</v>
      </c>
      <c r="AD3" s="584"/>
      <c r="AE3" s="584" t="s">
        <v>6</v>
      </c>
      <c r="AF3" s="584"/>
      <c r="AG3" s="584" t="s">
        <v>68</v>
      </c>
      <c r="AH3" s="601"/>
      <c r="AI3" s="551" t="s">
        <v>0</v>
      </c>
      <c r="AJ3" s="552"/>
      <c r="AK3" s="585" t="s">
        <v>9</v>
      </c>
      <c r="AL3" s="584"/>
      <c r="AM3" s="584" t="s">
        <v>31</v>
      </c>
      <c r="AN3" s="584"/>
      <c r="AO3" s="584" t="s">
        <v>8</v>
      </c>
      <c r="AP3" s="584"/>
      <c r="AQ3" s="584" t="s">
        <v>7</v>
      </c>
      <c r="AR3" s="600"/>
      <c r="AS3" s="543" t="s">
        <v>10</v>
      </c>
    </row>
    <row r="4" spans="1:63" ht="16.5" thickBot="1" x14ac:dyDescent="0.3">
      <c r="A4" s="573"/>
      <c r="B4" s="575"/>
      <c r="C4" s="8" t="s">
        <v>11</v>
      </c>
      <c r="D4" s="8" t="s">
        <v>12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  <c r="K4" s="10" t="s">
        <v>11</v>
      </c>
      <c r="L4" s="11" t="s">
        <v>12</v>
      </c>
      <c r="M4" s="573"/>
      <c r="N4" s="575"/>
      <c r="O4" s="8" t="s">
        <v>11</v>
      </c>
      <c r="P4" s="8" t="s">
        <v>12</v>
      </c>
      <c r="Q4" s="8" t="s">
        <v>11</v>
      </c>
      <c r="R4" s="8" t="s">
        <v>12</v>
      </c>
      <c r="S4" s="8" t="s">
        <v>11</v>
      </c>
      <c r="T4" s="8" t="s">
        <v>12</v>
      </c>
      <c r="U4" s="8" t="s">
        <v>11</v>
      </c>
      <c r="V4" s="9" t="s">
        <v>12</v>
      </c>
      <c r="W4" s="8" t="s">
        <v>11</v>
      </c>
      <c r="X4" s="9" t="s">
        <v>12</v>
      </c>
      <c r="Y4" s="551"/>
      <c r="Z4" s="620"/>
      <c r="AA4" s="8" t="s">
        <v>11</v>
      </c>
      <c r="AB4" s="8" t="s">
        <v>12</v>
      </c>
      <c r="AC4" s="8" t="s">
        <v>11</v>
      </c>
      <c r="AD4" s="8" t="s">
        <v>12</v>
      </c>
      <c r="AE4" s="8" t="s">
        <v>24</v>
      </c>
      <c r="AF4" s="8" t="s">
        <v>12</v>
      </c>
      <c r="AG4" s="8" t="s">
        <v>24</v>
      </c>
      <c r="AH4" s="9" t="s">
        <v>12</v>
      </c>
      <c r="AI4" s="551"/>
      <c r="AJ4" s="620"/>
      <c r="AK4" s="8" t="s">
        <v>24</v>
      </c>
      <c r="AL4" s="8" t="s">
        <v>12</v>
      </c>
      <c r="AM4" s="8" t="s">
        <v>24</v>
      </c>
      <c r="AN4" s="8" t="s">
        <v>12</v>
      </c>
      <c r="AO4" s="8" t="s">
        <v>11</v>
      </c>
      <c r="AP4" s="8" t="s">
        <v>12</v>
      </c>
      <c r="AQ4" s="8" t="s">
        <v>11</v>
      </c>
      <c r="AR4" s="9" t="s">
        <v>12</v>
      </c>
      <c r="AS4" s="544"/>
      <c r="BJ4" s="536"/>
      <c r="BK4" s="536"/>
    </row>
    <row r="5" spans="1:63" ht="16.5" thickBot="1" x14ac:dyDescent="0.3">
      <c r="A5" s="587" t="s">
        <v>67</v>
      </c>
      <c r="B5" s="588"/>
      <c r="C5" s="94" t="s">
        <v>15</v>
      </c>
      <c r="D5" s="93">
        <v>24</v>
      </c>
      <c r="E5" s="96" t="s">
        <v>13</v>
      </c>
      <c r="F5" s="93">
        <v>32</v>
      </c>
      <c r="G5" s="94" t="s">
        <v>18</v>
      </c>
      <c r="H5" s="93">
        <v>16</v>
      </c>
      <c r="I5" s="94" t="s">
        <v>19</v>
      </c>
      <c r="J5" s="93">
        <v>16</v>
      </c>
      <c r="K5" s="94" t="s">
        <v>13</v>
      </c>
      <c r="L5" s="95">
        <v>32</v>
      </c>
      <c r="M5" s="587" t="s">
        <v>67</v>
      </c>
      <c r="N5" s="616"/>
      <c r="O5" s="94" t="s">
        <v>16</v>
      </c>
      <c r="P5" s="93">
        <v>20</v>
      </c>
      <c r="Q5" s="94" t="s">
        <v>14</v>
      </c>
      <c r="R5" s="93">
        <v>28</v>
      </c>
      <c r="S5" s="94" t="s">
        <v>20</v>
      </c>
      <c r="T5" s="93">
        <v>16</v>
      </c>
      <c r="U5" s="94" t="s">
        <v>16</v>
      </c>
      <c r="V5" s="95">
        <v>20</v>
      </c>
      <c r="W5" s="94" t="s">
        <v>16</v>
      </c>
      <c r="X5" s="95">
        <v>20</v>
      </c>
      <c r="Y5" s="587" t="s">
        <v>67</v>
      </c>
      <c r="Z5" s="616"/>
      <c r="AA5" s="94" t="s">
        <v>13</v>
      </c>
      <c r="AB5" s="93">
        <v>16</v>
      </c>
      <c r="AC5" s="94" t="s">
        <v>14</v>
      </c>
      <c r="AD5" s="93">
        <v>14</v>
      </c>
      <c r="AE5" s="94">
        <v>5</v>
      </c>
      <c r="AF5" s="93">
        <v>25</v>
      </c>
      <c r="AG5" s="94">
        <v>3</v>
      </c>
      <c r="AH5" s="95">
        <v>15</v>
      </c>
      <c r="AI5" s="587" t="s">
        <v>67</v>
      </c>
      <c r="AJ5" s="616"/>
      <c r="AK5" s="94">
        <v>10</v>
      </c>
      <c r="AL5" s="93">
        <v>20</v>
      </c>
      <c r="AM5" s="94">
        <v>5</v>
      </c>
      <c r="AN5" s="93">
        <v>5</v>
      </c>
      <c r="AO5" s="94" t="s">
        <v>23</v>
      </c>
      <c r="AP5" s="93">
        <v>20</v>
      </c>
      <c r="AQ5" s="94" t="s">
        <v>66</v>
      </c>
      <c r="AR5" s="93">
        <v>44</v>
      </c>
      <c r="AS5" s="92">
        <f t="shared" ref="AS5:AS19" si="0">SUM(D5+F5+H5+J5+L5+P5+R5+T5+X5+AB5+AD5+AF5+AH5+AL5+AN5+AP5+AR5)</f>
        <v>363</v>
      </c>
      <c r="BJ5" s="1"/>
      <c r="BK5" s="1"/>
    </row>
    <row r="6" spans="1:63" ht="21.95" customHeight="1" thickBot="1" x14ac:dyDescent="0.3">
      <c r="A6" s="624" t="s">
        <v>25</v>
      </c>
      <c r="B6" s="625"/>
      <c r="C6" s="22"/>
      <c r="D6" s="22"/>
      <c r="E6" s="22"/>
      <c r="F6" s="22"/>
      <c r="G6" s="22"/>
      <c r="H6" s="22"/>
      <c r="I6" s="22"/>
      <c r="J6" s="22"/>
      <c r="K6" s="22"/>
      <c r="L6" s="23"/>
      <c r="M6" s="623" t="s">
        <v>25</v>
      </c>
      <c r="N6" s="615"/>
      <c r="O6" s="22"/>
      <c r="P6" s="22"/>
      <c r="Q6" s="22"/>
      <c r="R6" s="22"/>
      <c r="S6" s="22"/>
      <c r="T6" s="22"/>
      <c r="U6" s="22"/>
      <c r="V6" s="22"/>
      <c r="W6" s="22"/>
      <c r="X6" s="22"/>
      <c r="Y6" s="614" t="s">
        <v>25</v>
      </c>
      <c r="Z6" s="615"/>
      <c r="AA6" s="22"/>
      <c r="AB6" s="22"/>
      <c r="AC6" s="22"/>
      <c r="AD6" s="22"/>
      <c r="AE6" s="22"/>
      <c r="AF6" s="22"/>
      <c r="AG6" s="22"/>
      <c r="AH6" s="22"/>
      <c r="AI6" s="614" t="s">
        <v>25</v>
      </c>
      <c r="AJ6" s="615"/>
      <c r="AK6" s="22"/>
      <c r="AL6" s="22"/>
      <c r="AM6" s="22"/>
      <c r="AN6" s="22"/>
      <c r="AO6" s="22"/>
      <c r="AP6" s="22"/>
      <c r="AQ6" s="22"/>
      <c r="AR6" s="22"/>
      <c r="AS6" s="90">
        <f t="shared" si="0"/>
        <v>0</v>
      </c>
      <c r="BJ6" s="1"/>
    </row>
    <row r="7" spans="1:63" x14ac:dyDescent="0.25">
      <c r="A7" s="527" t="s">
        <v>59</v>
      </c>
      <c r="B7" s="529"/>
      <c r="C7" s="3" t="s">
        <v>16</v>
      </c>
      <c r="D7" s="2">
        <v>20</v>
      </c>
      <c r="E7" s="13" t="s">
        <v>13</v>
      </c>
      <c r="F7" s="2">
        <v>32</v>
      </c>
      <c r="G7" s="3" t="s">
        <v>17</v>
      </c>
      <c r="H7" s="2">
        <v>16</v>
      </c>
      <c r="I7" s="3" t="s">
        <v>16</v>
      </c>
      <c r="J7" s="2">
        <v>20</v>
      </c>
      <c r="K7" s="3" t="s">
        <v>13</v>
      </c>
      <c r="L7" s="81">
        <v>32</v>
      </c>
      <c r="M7" s="527" t="s">
        <v>59</v>
      </c>
      <c r="N7" s="529"/>
      <c r="O7" s="3" t="s">
        <v>13</v>
      </c>
      <c r="P7" s="2">
        <v>32</v>
      </c>
      <c r="Q7" s="3" t="s">
        <v>15</v>
      </c>
      <c r="R7" s="2">
        <v>24</v>
      </c>
      <c r="S7" s="3" t="s">
        <v>13</v>
      </c>
      <c r="T7" s="2">
        <v>32</v>
      </c>
      <c r="U7" s="3"/>
      <c r="V7" s="81"/>
      <c r="W7" s="3" t="s">
        <v>13</v>
      </c>
      <c r="X7" s="81">
        <v>32</v>
      </c>
      <c r="Y7" s="527" t="s">
        <v>59</v>
      </c>
      <c r="Z7" s="529"/>
      <c r="AA7" s="3" t="s">
        <v>14</v>
      </c>
      <c r="AB7" s="2">
        <v>14</v>
      </c>
      <c r="AC7" s="3" t="s">
        <v>14</v>
      </c>
      <c r="AD7" s="2">
        <v>14</v>
      </c>
      <c r="AE7" s="3"/>
      <c r="AF7" s="2"/>
      <c r="AG7" s="3">
        <v>4</v>
      </c>
      <c r="AH7" s="81">
        <v>20</v>
      </c>
      <c r="AI7" s="527" t="s">
        <v>59</v>
      </c>
      <c r="AJ7" s="529"/>
      <c r="AK7" s="3">
        <v>12</v>
      </c>
      <c r="AL7" s="2">
        <v>12</v>
      </c>
      <c r="AM7" s="3">
        <v>27</v>
      </c>
      <c r="AN7" s="2">
        <v>20</v>
      </c>
      <c r="AO7" s="3" t="s">
        <v>13</v>
      </c>
      <c r="AP7" s="2">
        <v>52</v>
      </c>
      <c r="AQ7" s="3" t="s">
        <v>13</v>
      </c>
      <c r="AR7" s="2">
        <v>52</v>
      </c>
      <c r="AS7" s="87">
        <f t="shared" si="0"/>
        <v>424</v>
      </c>
      <c r="BJ7" s="1"/>
    </row>
    <row r="8" spans="1:63" x14ac:dyDescent="0.25">
      <c r="A8" s="527" t="s">
        <v>58</v>
      </c>
      <c r="B8" s="529"/>
      <c r="C8" s="3" t="s">
        <v>15</v>
      </c>
      <c r="D8" s="2">
        <v>24</v>
      </c>
      <c r="E8" s="13" t="s">
        <v>17</v>
      </c>
      <c r="F8" s="2">
        <v>16</v>
      </c>
      <c r="G8" s="3" t="s">
        <v>16</v>
      </c>
      <c r="H8" s="2">
        <v>20</v>
      </c>
      <c r="I8" s="3" t="s">
        <v>14</v>
      </c>
      <c r="J8" s="2">
        <v>28</v>
      </c>
      <c r="K8" s="3" t="s">
        <v>15</v>
      </c>
      <c r="L8" s="81">
        <v>24</v>
      </c>
      <c r="M8" s="527" t="s">
        <v>58</v>
      </c>
      <c r="N8" s="529"/>
      <c r="O8" s="3" t="s">
        <v>16</v>
      </c>
      <c r="P8" s="2">
        <v>20</v>
      </c>
      <c r="Q8" s="3" t="s">
        <v>17</v>
      </c>
      <c r="R8" s="2">
        <v>16</v>
      </c>
      <c r="S8" s="3" t="s">
        <v>15</v>
      </c>
      <c r="T8" s="2">
        <v>24</v>
      </c>
      <c r="U8" s="3"/>
      <c r="V8" s="81"/>
      <c r="W8" s="3" t="s">
        <v>16</v>
      </c>
      <c r="X8" s="81">
        <v>20</v>
      </c>
      <c r="Y8" s="527" t="s">
        <v>58</v>
      </c>
      <c r="Z8" s="529"/>
      <c r="AA8" s="3" t="s">
        <v>17</v>
      </c>
      <c r="AB8" s="2">
        <v>8</v>
      </c>
      <c r="AC8" s="3" t="s">
        <v>17</v>
      </c>
      <c r="AD8" s="2">
        <v>8</v>
      </c>
      <c r="AE8" s="3"/>
      <c r="AF8" s="2"/>
      <c r="AG8" s="3">
        <v>4</v>
      </c>
      <c r="AH8" s="81">
        <v>20</v>
      </c>
      <c r="AI8" s="527" t="s">
        <v>58</v>
      </c>
      <c r="AJ8" s="529"/>
      <c r="AK8" s="3">
        <v>7</v>
      </c>
      <c r="AL8" s="2">
        <v>7</v>
      </c>
      <c r="AM8" s="3">
        <v>20</v>
      </c>
      <c r="AN8" s="2">
        <v>20</v>
      </c>
      <c r="AO8" s="3"/>
      <c r="AP8" s="2">
        <v>20</v>
      </c>
      <c r="AQ8" s="3"/>
      <c r="AR8" s="2">
        <v>20</v>
      </c>
      <c r="AS8" s="87">
        <f t="shared" si="0"/>
        <v>295</v>
      </c>
      <c r="BJ8" s="1"/>
    </row>
    <row r="9" spans="1:63" x14ac:dyDescent="0.25">
      <c r="A9" s="522" t="s">
        <v>57</v>
      </c>
      <c r="B9" s="521"/>
      <c r="C9" s="3" t="s">
        <v>17</v>
      </c>
      <c r="D9" s="2">
        <v>16</v>
      </c>
      <c r="E9" s="13" t="s">
        <v>16</v>
      </c>
      <c r="F9" s="2">
        <v>20</v>
      </c>
      <c r="G9" s="3" t="s">
        <v>15</v>
      </c>
      <c r="H9" s="2">
        <v>24</v>
      </c>
      <c r="I9" s="3" t="s">
        <v>17</v>
      </c>
      <c r="J9" s="2">
        <v>16</v>
      </c>
      <c r="K9" s="3" t="s">
        <v>16</v>
      </c>
      <c r="L9" s="81">
        <v>20</v>
      </c>
      <c r="M9" s="522" t="s">
        <v>57</v>
      </c>
      <c r="N9" s="521"/>
      <c r="O9" s="3" t="s">
        <v>17</v>
      </c>
      <c r="P9" s="2">
        <v>16</v>
      </c>
      <c r="Q9" s="3" t="s">
        <v>16</v>
      </c>
      <c r="R9" s="2">
        <v>20</v>
      </c>
      <c r="S9" s="3" t="s">
        <v>17</v>
      </c>
      <c r="T9" s="2">
        <v>16</v>
      </c>
      <c r="U9" s="3"/>
      <c r="V9" s="81"/>
      <c r="W9" s="3" t="s">
        <v>17</v>
      </c>
      <c r="X9" s="81">
        <v>16</v>
      </c>
      <c r="Y9" s="522" t="s">
        <v>57</v>
      </c>
      <c r="Z9" s="521"/>
      <c r="AA9" s="3" t="s">
        <v>16</v>
      </c>
      <c r="AB9" s="2">
        <v>10</v>
      </c>
      <c r="AC9" s="3" t="s">
        <v>15</v>
      </c>
      <c r="AD9" s="2">
        <v>12</v>
      </c>
      <c r="AE9" s="3"/>
      <c r="AF9" s="2"/>
      <c r="AG9" s="3">
        <v>4</v>
      </c>
      <c r="AH9" s="81">
        <v>20</v>
      </c>
      <c r="AI9" s="522" t="s">
        <v>57</v>
      </c>
      <c r="AJ9" s="521"/>
      <c r="AK9" s="3"/>
      <c r="AL9" s="2"/>
      <c r="AM9" s="3"/>
      <c r="AN9" s="2"/>
      <c r="AO9" s="3"/>
      <c r="AP9" s="2">
        <v>20</v>
      </c>
      <c r="AQ9" s="3"/>
      <c r="AR9" s="2">
        <v>20</v>
      </c>
      <c r="AS9" s="87">
        <f t="shared" si="0"/>
        <v>246</v>
      </c>
      <c r="BJ9" s="1"/>
    </row>
    <row r="10" spans="1:63" x14ac:dyDescent="0.25">
      <c r="A10" s="522" t="s">
        <v>65</v>
      </c>
      <c r="B10" s="521"/>
      <c r="C10" s="3" t="s">
        <v>13</v>
      </c>
      <c r="D10" s="2">
        <v>32</v>
      </c>
      <c r="E10" s="13" t="s">
        <v>14</v>
      </c>
      <c r="F10" s="2">
        <v>28</v>
      </c>
      <c r="G10" s="3" t="s">
        <v>13</v>
      </c>
      <c r="H10" s="2">
        <v>32</v>
      </c>
      <c r="I10" s="3" t="s">
        <v>13</v>
      </c>
      <c r="J10" s="2">
        <v>32</v>
      </c>
      <c r="K10" s="3" t="s">
        <v>14</v>
      </c>
      <c r="L10" s="81">
        <v>28</v>
      </c>
      <c r="M10" s="522" t="s">
        <v>65</v>
      </c>
      <c r="N10" s="521"/>
      <c r="O10" s="3" t="s">
        <v>15</v>
      </c>
      <c r="P10" s="2">
        <v>24</v>
      </c>
      <c r="Q10" s="3" t="s">
        <v>14</v>
      </c>
      <c r="R10" s="2">
        <v>28</v>
      </c>
      <c r="S10" s="3" t="s">
        <v>16</v>
      </c>
      <c r="T10" s="2">
        <v>20</v>
      </c>
      <c r="U10" s="3"/>
      <c r="V10" s="81"/>
      <c r="W10" s="3" t="s">
        <v>14</v>
      </c>
      <c r="X10" s="81">
        <v>28</v>
      </c>
      <c r="Y10" s="522" t="s">
        <v>65</v>
      </c>
      <c r="Z10" s="521"/>
      <c r="AA10" s="3" t="s">
        <v>13</v>
      </c>
      <c r="AB10" s="2">
        <v>16</v>
      </c>
      <c r="AC10" s="3" t="s">
        <v>16</v>
      </c>
      <c r="AD10" s="2">
        <v>10</v>
      </c>
      <c r="AE10" s="3">
        <v>1</v>
      </c>
      <c r="AF10" s="2">
        <v>5</v>
      </c>
      <c r="AG10" s="3">
        <v>3</v>
      </c>
      <c r="AH10" s="81">
        <v>15</v>
      </c>
      <c r="AI10" s="522" t="s">
        <v>65</v>
      </c>
      <c r="AJ10" s="521"/>
      <c r="AK10" s="3">
        <v>22</v>
      </c>
      <c r="AL10" s="2">
        <v>20</v>
      </c>
      <c r="AM10" s="3">
        <v>2</v>
      </c>
      <c r="AN10" s="2">
        <v>2</v>
      </c>
      <c r="AO10" s="3" t="s">
        <v>14</v>
      </c>
      <c r="AP10" s="2">
        <v>48</v>
      </c>
      <c r="AQ10" s="3" t="s">
        <v>14</v>
      </c>
      <c r="AR10" s="2">
        <v>48</v>
      </c>
      <c r="AS10" s="87">
        <f t="shared" si="0"/>
        <v>416</v>
      </c>
      <c r="BJ10" s="1"/>
    </row>
    <row r="11" spans="1:63" x14ac:dyDescent="0.25">
      <c r="A11" s="527" t="s">
        <v>27</v>
      </c>
      <c r="B11" s="529"/>
      <c r="C11" s="3" t="s">
        <v>14</v>
      </c>
      <c r="D11" s="2">
        <v>28</v>
      </c>
      <c r="E11" s="13" t="s">
        <v>15</v>
      </c>
      <c r="F11" s="2">
        <v>24</v>
      </c>
      <c r="G11" s="3" t="s">
        <v>14</v>
      </c>
      <c r="H11" s="2">
        <v>28</v>
      </c>
      <c r="I11" s="3" t="s">
        <v>15</v>
      </c>
      <c r="J11" s="2">
        <v>24</v>
      </c>
      <c r="K11" s="3" t="s">
        <v>17</v>
      </c>
      <c r="L11" s="81">
        <v>16</v>
      </c>
      <c r="M11" s="527" t="s">
        <v>27</v>
      </c>
      <c r="N11" s="529"/>
      <c r="O11" s="3" t="s">
        <v>14</v>
      </c>
      <c r="P11" s="2">
        <v>28</v>
      </c>
      <c r="Q11" s="3" t="s">
        <v>13</v>
      </c>
      <c r="R11" s="2">
        <v>32</v>
      </c>
      <c r="S11" s="3" t="s">
        <v>14</v>
      </c>
      <c r="T11" s="2">
        <v>28</v>
      </c>
      <c r="U11" s="3"/>
      <c r="V11" s="81"/>
      <c r="W11" s="3" t="s">
        <v>15</v>
      </c>
      <c r="X11" s="81">
        <v>24</v>
      </c>
      <c r="Y11" s="527" t="s">
        <v>27</v>
      </c>
      <c r="Z11" s="529"/>
      <c r="AA11" s="3" t="s">
        <v>15</v>
      </c>
      <c r="AB11" s="2">
        <v>12</v>
      </c>
      <c r="AC11" s="3" t="s">
        <v>13</v>
      </c>
      <c r="AD11" s="2">
        <v>16</v>
      </c>
      <c r="AE11" s="3"/>
      <c r="AF11" s="2"/>
      <c r="AG11" s="3">
        <v>3</v>
      </c>
      <c r="AH11" s="81">
        <v>15</v>
      </c>
      <c r="AI11" s="527" t="s">
        <v>27</v>
      </c>
      <c r="AJ11" s="529"/>
      <c r="AK11" s="3">
        <v>14</v>
      </c>
      <c r="AL11" s="2">
        <v>14</v>
      </c>
      <c r="AM11" s="3">
        <v>18</v>
      </c>
      <c r="AN11" s="2">
        <v>18</v>
      </c>
      <c r="AO11" s="3" t="s">
        <v>15</v>
      </c>
      <c r="AP11" s="2">
        <v>44</v>
      </c>
      <c r="AQ11" s="3" t="s">
        <v>15</v>
      </c>
      <c r="AR11" s="2">
        <v>44</v>
      </c>
      <c r="AS11" s="87">
        <f t="shared" si="0"/>
        <v>395</v>
      </c>
      <c r="BJ11" s="1"/>
    </row>
    <row r="12" spans="1:63" ht="16.5" thickBot="1" x14ac:dyDescent="0.3">
      <c r="A12" s="587"/>
      <c r="B12" s="588"/>
      <c r="C12" s="14"/>
      <c r="D12" s="15"/>
      <c r="E12" s="16"/>
      <c r="F12" s="15"/>
      <c r="G12" s="14"/>
      <c r="H12" s="15"/>
      <c r="I12" s="14"/>
      <c r="J12" s="15"/>
      <c r="K12" s="14"/>
      <c r="L12" s="18"/>
      <c r="M12" s="587"/>
      <c r="N12" s="588"/>
      <c r="O12" s="14"/>
      <c r="P12" s="15"/>
      <c r="Q12" s="14"/>
      <c r="R12" s="15"/>
      <c r="S12" s="14"/>
      <c r="T12" s="15"/>
      <c r="U12" s="14"/>
      <c r="V12" s="18"/>
      <c r="W12" s="14"/>
      <c r="X12" s="18"/>
      <c r="Y12" s="587"/>
      <c r="Z12" s="588"/>
      <c r="AA12" s="14"/>
      <c r="AB12" s="15"/>
      <c r="AC12" s="14"/>
      <c r="AD12" s="15"/>
      <c r="AE12" s="14"/>
      <c r="AF12" s="15"/>
      <c r="AG12" s="14"/>
      <c r="AH12" s="18"/>
      <c r="AI12" s="587"/>
      <c r="AJ12" s="588"/>
      <c r="AK12" s="14"/>
      <c r="AL12" s="15"/>
      <c r="AM12" s="14"/>
      <c r="AN12" s="15"/>
      <c r="AO12" s="14"/>
      <c r="AP12" s="15"/>
      <c r="AQ12" s="14"/>
      <c r="AR12" s="15"/>
      <c r="AS12" s="91">
        <f t="shared" si="0"/>
        <v>0</v>
      </c>
      <c r="BJ12" s="1"/>
    </row>
    <row r="13" spans="1:63" ht="16.5" thickBot="1" x14ac:dyDescent="0.3">
      <c r="A13" s="622" t="s">
        <v>30</v>
      </c>
      <c r="B13" s="6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618" t="s">
        <v>30</v>
      </c>
      <c r="N13" s="6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618" t="s">
        <v>30</v>
      </c>
      <c r="Z13" s="619"/>
      <c r="AA13" s="22"/>
      <c r="AB13" s="22"/>
      <c r="AC13" s="22"/>
      <c r="AD13" s="22"/>
      <c r="AE13" s="22"/>
      <c r="AF13" s="22"/>
      <c r="AG13" s="22"/>
      <c r="AH13" s="22"/>
      <c r="AI13" s="618" t="s">
        <v>30</v>
      </c>
      <c r="AJ13" s="619"/>
      <c r="AK13" s="22"/>
      <c r="AL13" s="22"/>
      <c r="AM13" s="22"/>
      <c r="AN13" s="22"/>
      <c r="AO13" s="22"/>
      <c r="AP13" s="22"/>
      <c r="AQ13" s="22"/>
      <c r="AR13" s="22"/>
      <c r="AS13" s="90">
        <f t="shared" si="0"/>
        <v>0</v>
      </c>
      <c r="BJ13" s="1"/>
    </row>
    <row r="14" spans="1:63" x14ac:dyDescent="0.25">
      <c r="A14" t="s">
        <v>29</v>
      </c>
      <c r="C14" s="7" t="s">
        <v>13</v>
      </c>
      <c r="D14" s="5">
        <v>32</v>
      </c>
      <c r="E14" s="12" t="s">
        <v>17</v>
      </c>
      <c r="F14" s="5">
        <v>16</v>
      </c>
      <c r="G14" s="7"/>
      <c r="H14" s="5"/>
      <c r="I14" s="7" t="s">
        <v>13</v>
      </c>
      <c r="J14" s="5">
        <v>32</v>
      </c>
      <c r="K14" s="7" t="s">
        <v>17</v>
      </c>
      <c r="L14" s="6">
        <v>16</v>
      </c>
      <c r="M14" t="s">
        <v>29</v>
      </c>
      <c r="O14" s="7" t="s">
        <v>18</v>
      </c>
      <c r="P14" s="5">
        <v>16</v>
      </c>
      <c r="Q14" s="7" t="s">
        <v>17</v>
      </c>
      <c r="R14" s="5">
        <v>16</v>
      </c>
      <c r="S14" s="7" t="s">
        <v>13</v>
      </c>
      <c r="T14" s="5">
        <v>32</v>
      </c>
      <c r="U14" s="7"/>
      <c r="V14" s="6"/>
      <c r="W14" s="7" t="s">
        <v>13</v>
      </c>
      <c r="X14" s="6">
        <v>32</v>
      </c>
      <c r="Y14" t="s">
        <v>29</v>
      </c>
      <c r="AA14" s="7" t="s">
        <v>14</v>
      </c>
      <c r="AB14" s="5">
        <v>14</v>
      </c>
      <c r="AC14" s="7" t="s">
        <v>14</v>
      </c>
      <c r="AD14" s="5">
        <v>14</v>
      </c>
      <c r="AE14" s="7">
        <v>3</v>
      </c>
      <c r="AF14" s="5">
        <v>15</v>
      </c>
      <c r="AG14" s="7">
        <v>4</v>
      </c>
      <c r="AH14" s="6">
        <v>20</v>
      </c>
      <c r="AI14" t="s">
        <v>29</v>
      </c>
      <c r="AK14" s="7">
        <v>9</v>
      </c>
      <c r="AL14" s="5">
        <v>9</v>
      </c>
      <c r="AM14" s="7">
        <v>22</v>
      </c>
      <c r="AN14" s="5">
        <v>20</v>
      </c>
      <c r="AO14" s="7" t="s">
        <v>14</v>
      </c>
      <c r="AP14" s="5">
        <v>48</v>
      </c>
      <c r="AQ14" s="7" t="s">
        <v>15</v>
      </c>
      <c r="AR14" s="5">
        <v>44</v>
      </c>
      <c r="AS14" s="89">
        <f t="shared" si="0"/>
        <v>376</v>
      </c>
      <c r="BJ14" s="1"/>
    </row>
    <row r="15" spans="1:63" x14ac:dyDescent="0.25">
      <c r="A15" s="596" t="s">
        <v>28</v>
      </c>
      <c r="B15" s="621"/>
      <c r="C15" s="3" t="s">
        <v>17</v>
      </c>
      <c r="D15" s="2">
        <v>16</v>
      </c>
      <c r="E15" s="13" t="s">
        <v>13</v>
      </c>
      <c r="F15" s="2">
        <v>32</v>
      </c>
      <c r="G15" s="3"/>
      <c r="H15" s="2"/>
      <c r="I15" s="3" t="s">
        <v>14</v>
      </c>
      <c r="J15" s="2">
        <v>28</v>
      </c>
      <c r="K15" s="3" t="s">
        <v>14</v>
      </c>
      <c r="L15" s="4">
        <v>28</v>
      </c>
      <c r="M15" s="596" t="s">
        <v>28</v>
      </c>
      <c r="N15" s="621"/>
      <c r="O15" s="3" t="s">
        <v>17</v>
      </c>
      <c r="P15" s="2">
        <v>16</v>
      </c>
      <c r="Q15" s="3" t="s">
        <v>15</v>
      </c>
      <c r="R15" s="2">
        <v>24</v>
      </c>
      <c r="S15" s="3" t="s">
        <v>17</v>
      </c>
      <c r="T15" s="2">
        <v>16</v>
      </c>
      <c r="U15" s="3"/>
      <c r="V15" s="4"/>
      <c r="W15" s="3" t="s">
        <v>15</v>
      </c>
      <c r="X15" s="4">
        <v>24</v>
      </c>
      <c r="Y15" s="596" t="s">
        <v>28</v>
      </c>
      <c r="Z15" s="621"/>
      <c r="AA15" s="3" t="s">
        <v>16</v>
      </c>
      <c r="AB15" s="2">
        <v>10</v>
      </c>
      <c r="AC15" s="3" t="s">
        <v>16</v>
      </c>
      <c r="AD15" s="2">
        <v>10</v>
      </c>
      <c r="AE15" s="3">
        <v>1</v>
      </c>
      <c r="AF15" s="2">
        <v>5</v>
      </c>
      <c r="AG15" s="3">
        <v>4</v>
      </c>
      <c r="AH15" s="4">
        <v>20</v>
      </c>
      <c r="AI15" s="596" t="s">
        <v>28</v>
      </c>
      <c r="AJ15" s="621"/>
      <c r="AK15" s="62">
        <v>4</v>
      </c>
      <c r="AL15" s="57">
        <v>4</v>
      </c>
      <c r="AM15" s="62">
        <v>6</v>
      </c>
      <c r="AN15" s="57">
        <v>6</v>
      </c>
      <c r="AO15" s="62"/>
      <c r="AP15" s="57">
        <v>20</v>
      </c>
      <c r="AQ15" s="62"/>
      <c r="AR15" s="57">
        <v>20</v>
      </c>
      <c r="AS15" s="87">
        <f t="shared" si="0"/>
        <v>279</v>
      </c>
      <c r="BJ15" s="1"/>
    </row>
    <row r="16" spans="1:63" x14ac:dyDescent="0.25">
      <c r="A16" s="590" t="s">
        <v>64</v>
      </c>
      <c r="B16" s="617"/>
      <c r="C16" s="62" t="s">
        <v>18</v>
      </c>
      <c r="D16" s="57">
        <v>16</v>
      </c>
      <c r="E16" s="13" t="s">
        <v>15</v>
      </c>
      <c r="F16" s="57">
        <v>24</v>
      </c>
      <c r="G16" s="62" t="s">
        <v>15</v>
      </c>
      <c r="H16" s="57">
        <v>24</v>
      </c>
      <c r="I16" s="62" t="s">
        <v>17</v>
      </c>
      <c r="J16" s="57">
        <v>16</v>
      </c>
      <c r="K16" s="62" t="s">
        <v>16</v>
      </c>
      <c r="L16" s="81">
        <v>20</v>
      </c>
      <c r="M16" s="590" t="s">
        <v>64</v>
      </c>
      <c r="N16" s="617"/>
      <c r="O16" s="62" t="s">
        <v>13</v>
      </c>
      <c r="P16" s="57">
        <v>32</v>
      </c>
      <c r="Q16" s="62" t="s">
        <v>13</v>
      </c>
      <c r="R16" s="57">
        <v>32</v>
      </c>
      <c r="S16" s="62"/>
      <c r="T16" s="57"/>
      <c r="U16" s="62"/>
      <c r="V16" s="81"/>
      <c r="W16" s="62"/>
      <c r="X16" s="81"/>
      <c r="Y16" s="590" t="s">
        <v>64</v>
      </c>
      <c r="Z16" s="617"/>
      <c r="AA16" s="62"/>
      <c r="AB16" s="57"/>
      <c r="AC16" s="62"/>
      <c r="AD16" s="57"/>
      <c r="AE16" s="62"/>
      <c r="AF16" s="57"/>
      <c r="AG16" s="62"/>
      <c r="AH16" s="81"/>
      <c r="AI16" s="590" t="s">
        <v>64</v>
      </c>
      <c r="AJ16" s="617"/>
      <c r="AK16" s="62">
        <v>2</v>
      </c>
      <c r="AL16" s="57">
        <v>2</v>
      </c>
      <c r="AM16" s="62">
        <v>2</v>
      </c>
      <c r="AN16" s="57">
        <v>2</v>
      </c>
      <c r="AO16" s="62"/>
      <c r="AP16" s="57"/>
      <c r="AQ16" s="62"/>
      <c r="AR16" s="57">
        <v>20</v>
      </c>
      <c r="AS16" s="87">
        <f t="shared" si="0"/>
        <v>188</v>
      </c>
      <c r="BJ16" s="1"/>
    </row>
    <row r="17" spans="1:62" x14ac:dyDescent="0.25">
      <c r="A17" s="527" t="s">
        <v>63</v>
      </c>
      <c r="B17" s="529"/>
      <c r="C17" s="62" t="s">
        <v>15</v>
      </c>
      <c r="D17" s="57">
        <v>24</v>
      </c>
      <c r="E17" s="13"/>
      <c r="F17" s="57"/>
      <c r="G17" s="62"/>
      <c r="H17" s="57"/>
      <c r="I17" s="62"/>
      <c r="J17" s="57"/>
      <c r="K17" s="62" t="s">
        <v>18</v>
      </c>
      <c r="L17" s="81">
        <v>16</v>
      </c>
      <c r="M17" s="527" t="s">
        <v>63</v>
      </c>
      <c r="N17" s="529"/>
      <c r="O17" s="62" t="s">
        <v>62</v>
      </c>
      <c r="P17" s="57">
        <v>26</v>
      </c>
      <c r="Q17" s="62"/>
      <c r="R17" s="57"/>
      <c r="S17" s="62" t="s">
        <v>15</v>
      </c>
      <c r="T17" s="57">
        <v>24</v>
      </c>
      <c r="U17" s="62"/>
      <c r="V17" s="81"/>
      <c r="W17" s="62" t="s">
        <v>17</v>
      </c>
      <c r="X17" s="81">
        <v>16</v>
      </c>
      <c r="Y17" s="527" t="s">
        <v>63</v>
      </c>
      <c r="Z17" s="529"/>
      <c r="AA17" s="62"/>
      <c r="AB17" s="57"/>
      <c r="AC17" s="62"/>
      <c r="AD17" s="57"/>
      <c r="AE17" s="62">
        <v>2</v>
      </c>
      <c r="AF17" s="57">
        <v>10</v>
      </c>
      <c r="AG17" s="62">
        <v>2</v>
      </c>
      <c r="AH17" s="81">
        <v>10</v>
      </c>
      <c r="AI17" s="527" t="s">
        <v>63</v>
      </c>
      <c r="AJ17" s="529"/>
      <c r="AK17" s="62"/>
      <c r="AL17" s="57"/>
      <c r="AM17" s="62">
        <v>2</v>
      </c>
      <c r="AN17" s="57">
        <v>2</v>
      </c>
      <c r="AO17" s="62"/>
      <c r="AP17" s="57"/>
      <c r="AQ17" s="62"/>
      <c r="AR17" s="57">
        <v>20</v>
      </c>
      <c r="AS17" s="87">
        <f t="shared" si="0"/>
        <v>148</v>
      </c>
      <c r="BJ17" s="1"/>
    </row>
    <row r="18" spans="1:62" x14ac:dyDescent="0.25">
      <c r="A18" s="522" t="s">
        <v>26</v>
      </c>
      <c r="B18" s="521"/>
      <c r="C18" s="62" t="s">
        <v>14</v>
      </c>
      <c r="D18" s="57">
        <v>28</v>
      </c>
      <c r="E18" s="13" t="s">
        <v>14</v>
      </c>
      <c r="F18" s="57">
        <v>28</v>
      </c>
      <c r="G18" s="62" t="s">
        <v>14</v>
      </c>
      <c r="H18" s="57">
        <v>28</v>
      </c>
      <c r="I18" s="62" t="s">
        <v>15</v>
      </c>
      <c r="J18" s="57">
        <v>24</v>
      </c>
      <c r="K18" s="62" t="s">
        <v>15</v>
      </c>
      <c r="L18" s="81">
        <v>24</v>
      </c>
      <c r="M18" s="522" t="s">
        <v>26</v>
      </c>
      <c r="N18" s="521"/>
      <c r="O18" s="62" t="s">
        <v>16</v>
      </c>
      <c r="P18" s="57">
        <v>20</v>
      </c>
      <c r="Q18" s="62" t="s">
        <v>16</v>
      </c>
      <c r="R18" s="57">
        <v>20</v>
      </c>
      <c r="S18" s="62" t="s">
        <v>16</v>
      </c>
      <c r="T18" s="57">
        <v>20</v>
      </c>
      <c r="U18" s="62"/>
      <c r="V18" s="81"/>
      <c r="W18" s="62" t="s">
        <v>16</v>
      </c>
      <c r="X18" s="81">
        <v>20</v>
      </c>
      <c r="Y18" s="522" t="s">
        <v>26</v>
      </c>
      <c r="Z18" s="521"/>
      <c r="AA18" s="62" t="s">
        <v>15</v>
      </c>
      <c r="AB18" s="57">
        <v>12</v>
      </c>
      <c r="AC18" s="62" t="s">
        <v>15</v>
      </c>
      <c r="AD18" s="57">
        <v>12</v>
      </c>
      <c r="AE18" s="62">
        <v>6</v>
      </c>
      <c r="AF18" s="57">
        <v>20</v>
      </c>
      <c r="AG18" s="62">
        <v>4</v>
      </c>
      <c r="AH18" s="81">
        <v>20</v>
      </c>
      <c r="AI18" s="522" t="s">
        <v>26</v>
      </c>
      <c r="AJ18" s="521"/>
      <c r="AK18" s="62">
        <v>16</v>
      </c>
      <c r="AL18" s="57">
        <v>16</v>
      </c>
      <c r="AM18" s="62">
        <v>4</v>
      </c>
      <c r="AN18" s="57">
        <v>4</v>
      </c>
      <c r="AO18" s="62" t="s">
        <v>15</v>
      </c>
      <c r="AP18" s="57">
        <v>44</v>
      </c>
      <c r="AQ18" s="62" t="s">
        <v>14</v>
      </c>
      <c r="AR18" s="57">
        <v>48</v>
      </c>
      <c r="AS18" s="87">
        <f t="shared" si="0"/>
        <v>388</v>
      </c>
      <c r="BJ18" s="1"/>
    </row>
    <row r="19" spans="1:62" x14ac:dyDescent="0.25">
      <c r="A19" s="522" t="s">
        <v>61</v>
      </c>
      <c r="B19" s="521"/>
      <c r="C19" s="84" t="s">
        <v>16</v>
      </c>
      <c r="D19" s="83">
        <v>20</v>
      </c>
      <c r="E19" s="86" t="s">
        <v>16</v>
      </c>
      <c r="F19" s="83">
        <v>20</v>
      </c>
      <c r="G19" s="84" t="s">
        <v>13</v>
      </c>
      <c r="H19" s="83">
        <v>32</v>
      </c>
      <c r="I19" s="84" t="s">
        <v>16</v>
      </c>
      <c r="J19" s="83">
        <v>20</v>
      </c>
      <c r="K19" s="84" t="s">
        <v>13</v>
      </c>
      <c r="L19" s="85">
        <v>32</v>
      </c>
      <c r="M19" s="522" t="s">
        <v>61</v>
      </c>
      <c r="N19" s="521"/>
      <c r="O19" s="84" t="s">
        <v>62</v>
      </c>
      <c r="P19" s="83">
        <v>26</v>
      </c>
      <c r="Q19" s="84" t="s">
        <v>14</v>
      </c>
      <c r="R19" s="83">
        <v>28</v>
      </c>
      <c r="S19" s="84" t="s">
        <v>14</v>
      </c>
      <c r="T19" s="83">
        <v>28</v>
      </c>
      <c r="U19" s="84"/>
      <c r="V19" s="85"/>
      <c r="W19" s="84" t="s">
        <v>14</v>
      </c>
      <c r="X19" s="85">
        <v>28</v>
      </c>
      <c r="Y19" s="522" t="s">
        <v>61</v>
      </c>
      <c r="Z19" s="521"/>
      <c r="AA19" s="84" t="s">
        <v>13</v>
      </c>
      <c r="AB19" s="83">
        <v>16</v>
      </c>
      <c r="AC19" s="84" t="s">
        <v>13</v>
      </c>
      <c r="AD19" s="83">
        <v>16</v>
      </c>
      <c r="AE19" s="84">
        <v>8</v>
      </c>
      <c r="AF19" s="83">
        <v>20</v>
      </c>
      <c r="AG19" s="84">
        <v>4</v>
      </c>
      <c r="AH19" s="85">
        <v>20</v>
      </c>
      <c r="AI19" s="522" t="s">
        <v>61</v>
      </c>
      <c r="AJ19" s="521"/>
      <c r="AK19" s="84">
        <v>40</v>
      </c>
      <c r="AL19" s="83">
        <v>20</v>
      </c>
      <c r="AM19" s="84">
        <v>2</v>
      </c>
      <c r="AN19" s="83">
        <v>2</v>
      </c>
      <c r="AO19" s="84" t="s">
        <v>13</v>
      </c>
      <c r="AP19" s="83">
        <v>52</v>
      </c>
      <c r="AQ19" s="84" t="s">
        <v>13</v>
      </c>
      <c r="AR19" s="83">
        <v>52</v>
      </c>
      <c r="AS19" s="82">
        <f t="shared" si="0"/>
        <v>432</v>
      </c>
      <c r="BJ19" s="1"/>
    </row>
  </sheetData>
  <mergeCells count="84">
    <mergeCell ref="I3:J3"/>
    <mergeCell ref="A8:B8"/>
    <mergeCell ref="O3:P3"/>
    <mergeCell ref="Q3:R3"/>
    <mergeCell ref="S3:T3"/>
    <mergeCell ref="M7:N7"/>
    <mergeCell ref="M8:N8"/>
    <mergeCell ref="W3:X3"/>
    <mergeCell ref="M1:X2"/>
    <mergeCell ref="M5:N5"/>
    <mergeCell ref="M6:N6"/>
    <mergeCell ref="A11:B11"/>
    <mergeCell ref="A1:L2"/>
    <mergeCell ref="A5:B5"/>
    <mergeCell ref="A6:B6"/>
    <mergeCell ref="C3:D3"/>
    <mergeCell ref="E3:F3"/>
    <mergeCell ref="G3:H3"/>
    <mergeCell ref="A9:B9"/>
    <mergeCell ref="M11:N11"/>
    <mergeCell ref="A10:B10"/>
    <mergeCell ref="A7:B7"/>
    <mergeCell ref="M10:N10"/>
    <mergeCell ref="M12:N12"/>
    <mergeCell ref="A12:B12"/>
    <mergeCell ref="A13:B13"/>
    <mergeCell ref="Y19:Z19"/>
    <mergeCell ref="Y18:Z18"/>
    <mergeCell ref="A18:B18"/>
    <mergeCell ref="A16:B16"/>
    <mergeCell ref="M13:N13"/>
    <mergeCell ref="M15:N15"/>
    <mergeCell ref="M16:N16"/>
    <mergeCell ref="M18:N18"/>
    <mergeCell ref="M17:N17"/>
    <mergeCell ref="Y17:Z17"/>
    <mergeCell ref="AI15:AJ15"/>
    <mergeCell ref="Y5:Z5"/>
    <mergeCell ref="Y6:Z6"/>
    <mergeCell ref="AE3:AF3"/>
    <mergeCell ref="AC3:AD3"/>
    <mergeCell ref="Y10:Z10"/>
    <mergeCell ref="Y9:Z9"/>
    <mergeCell ref="Y12:Z12"/>
    <mergeCell ref="Y13:Z13"/>
    <mergeCell ref="Y11:Z11"/>
    <mergeCell ref="AG3:AH3"/>
    <mergeCell ref="AI1:AS2"/>
    <mergeCell ref="AI3:AJ4"/>
    <mergeCell ref="AM3:AN3"/>
    <mergeCell ref="AK3:AL3"/>
    <mergeCell ref="AO3:AP3"/>
    <mergeCell ref="Y1:AH2"/>
    <mergeCell ref="AA3:AB3"/>
    <mergeCell ref="U3:V3"/>
    <mergeCell ref="A19:B19"/>
    <mergeCell ref="K3:L3"/>
    <mergeCell ref="A3:B4"/>
    <mergeCell ref="Y3:Z4"/>
    <mergeCell ref="M3:N4"/>
    <mergeCell ref="Y15:Z15"/>
    <mergeCell ref="Y16:Z16"/>
    <mergeCell ref="Y8:Z8"/>
    <mergeCell ref="Y7:Z7"/>
    <mergeCell ref="M9:N9"/>
    <mergeCell ref="A17:B17"/>
    <mergeCell ref="A15:B15"/>
    <mergeCell ref="M19:N19"/>
    <mergeCell ref="BJ4:BK4"/>
    <mergeCell ref="AQ3:AR3"/>
    <mergeCell ref="AS3:AS4"/>
    <mergeCell ref="AI18:AJ18"/>
    <mergeCell ref="AI19:AJ19"/>
    <mergeCell ref="AI17:AJ17"/>
    <mergeCell ref="AI8:AJ8"/>
    <mergeCell ref="AI9:AJ9"/>
    <mergeCell ref="AI7:AJ7"/>
    <mergeCell ref="AI6:AJ6"/>
    <mergeCell ref="AI5:AJ5"/>
    <mergeCell ref="AI16:AJ16"/>
    <mergeCell ref="AI10:AJ10"/>
    <mergeCell ref="AI11:AJ11"/>
    <mergeCell ref="AI12:AJ12"/>
    <mergeCell ref="AI13:AJ13"/>
  </mergeCells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'X:\CORPORATE CHALLENGE\Brackets &amp; Score sheet\2016\[2016 CFC Score Sheet.xlsx]Sheet2'!#REF!</xm:f>
          </x14:formula1>
          <xm:sqref>AO5:AO19 AQ5:AQ19</xm:sqref>
        </x14:dataValidation>
        <x14:dataValidation type="list" allowBlank="1" showInputMessage="1" showErrorMessage="1" xr:uid="{00000000-0002-0000-0000-000006000000}">
          <x14:formula1>
            <xm:f>'X:\CORPORATE CHALLENGE\Brackets &amp; Score sheet\2016\[2016 CFC Score Sheet.xlsx]Sheet2'!#REF!</xm:f>
          </x14:formula1>
          <xm:sqref>C5:L19 O5:X19 AA5:AH19 AN5:AN19 AL5:AL19 AR5:AR19 AP5:AP19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0600-1485-4651-9925-1D2592CDAA51}">
  <sheetPr>
    <pageSetUpPr autoPageBreaks="0"/>
  </sheetPr>
  <dimension ref="A1:BI19"/>
  <sheetViews>
    <sheetView topLeftCell="F1" workbookViewId="0">
      <selection activeCell="P29" sqref="P29"/>
    </sheetView>
  </sheetViews>
  <sheetFormatPr defaultColWidth="5.5" defaultRowHeight="15.75" x14ac:dyDescent="0.25"/>
  <cols>
    <col min="1" max="1" width="7.875" customWidth="1"/>
    <col min="2" max="2" width="11.875" customWidth="1"/>
    <col min="3" max="3" width="6.375" customWidth="1"/>
    <col min="4" max="4" width="6.375" bestFit="1" customWidth="1"/>
    <col min="5" max="5" width="6.625" customWidth="1"/>
    <col min="6" max="6" width="7.875" customWidth="1"/>
    <col min="8" max="8" width="6.375" bestFit="1" customWidth="1"/>
    <col min="9" max="9" width="6.125" customWidth="1"/>
    <col min="10" max="10" width="6.375" bestFit="1" customWidth="1"/>
    <col min="11" max="11" width="6" customWidth="1"/>
    <col min="12" max="12" width="6.375" bestFit="1" customWidth="1"/>
    <col min="13" max="13" width="7.625" customWidth="1"/>
    <col min="14" max="14" width="11.875" customWidth="1"/>
    <col min="15" max="15" width="7.375" customWidth="1"/>
    <col min="16" max="16" width="7.125" customWidth="1"/>
    <col min="17" max="18" width="6.875" customWidth="1"/>
    <col min="19" max="19" width="6.375" customWidth="1"/>
    <col min="20" max="20" width="5.375" customWidth="1"/>
    <col min="21" max="21" width="6" customWidth="1"/>
    <col min="22" max="22" width="5.625" customWidth="1"/>
    <col min="23" max="23" width="7.875" customWidth="1"/>
    <col min="24" max="24" width="11.875" customWidth="1"/>
    <col min="25" max="28" width="6.625" customWidth="1"/>
    <col min="29" max="29" width="5.5" customWidth="1"/>
    <col min="30" max="30" width="6.875" customWidth="1"/>
    <col min="31" max="31" width="9" customWidth="1"/>
    <col min="32" max="32" width="9.875" customWidth="1"/>
    <col min="33" max="33" width="7.875" customWidth="1"/>
    <col min="34" max="34" width="11.875" customWidth="1"/>
    <col min="35" max="35" width="5" customWidth="1"/>
    <col min="36" max="36" width="6.5" customWidth="1"/>
    <col min="37" max="37" width="4.625" customWidth="1"/>
    <col min="38" max="38" width="6.5" customWidth="1"/>
    <col min="39" max="40" width="6.625" customWidth="1"/>
    <col min="41" max="41" width="6.875" customWidth="1"/>
    <col min="42" max="42" width="7" customWidth="1"/>
    <col min="43" max="43" width="10.875" bestFit="1" customWidth="1"/>
  </cols>
  <sheetData>
    <row r="1" spans="1:61" ht="15" customHeight="1" x14ac:dyDescent="0.25">
      <c r="A1" s="626" t="s">
        <v>73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8"/>
      <c r="M1" s="626" t="s">
        <v>73</v>
      </c>
      <c r="N1" s="627"/>
      <c r="O1" s="627"/>
      <c r="P1" s="627"/>
      <c r="Q1" s="627"/>
      <c r="R1" s="627"/>
      <c r="S1" s="627"/>
      <c r="T1" s="627"/>
      <c r="U1" s="627"/>
      <c r="V1" s="628"/>
      <c r="W1" s="626" t="s">
        <v>73</v>
      </c>
      <c r="X1" s="627"/>
      <c r="Y1" s="627"/>
      <c r="Z1" s="627"/>
      <c r="AA1" s="627"/>
      <c r="AB1" s="627"/>
      <c r="AC1" s="627"/>
      <c r="AD1" s="627"/>
      <c r="AE1" s="627"/>
      <c r="AF1" s="628"/>
      <c r="AG1" s="632" t="s">
        <v>73</v>
      </c>
      <c r="AH1" s="633"/>
      <c r="AI1" s="633"/>
      <c r="AJ1" s="633"/>
      <c r="AK1" s="633"/>
      <c r="AL1" s="633"/>
      <c r="AM1" s="633"/>
      <c r="AN1" s="633"/>
      <c r="AO1" s="633"/>
      <c r="AP1" s="633"/>
      <c r="AQ1" s="634"/>
    </row>
    <row r="2" spans="1:61" ht="15" customHeight="1" thickBot="1" x14ac:dyDescent="0.3">
      <c r="A2" s="629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1"/>
      <c r="M2" s="629"/>
      <c r="N2" s="630"/>
      <c r="O2" s="630"/>
      <c r="P2" s="630"/>
      <c r="Q2" s="630"/>
      <c r="R2" s="630"/>
      <c r="S2" s="630"/>
      <c r="T2" s="630"/>
      <c r="U2" s="630"/>
      <c r="V2" s="631"/>
      <c r="W2" s="629"/>
      <c r="X2" s="630"/>
      <c r="Y2" s="630"/>
      <c r="Z2" s="630"/>
      <c r="AA2" s="630"/>
      <c r="AB2" s="630"/>
      <c r="AC2" s="630"/>
      <c r="AD2" s="630"/>
      <c r="AE2" s="630"/>
      <c r="AF2" s="631"/>
      <c r="AG2" s="635"/>
      <c r="AH2" s="636"/>
      <c r="AI2" s="636"/>
      <c r="AJ2" s="636"/>
      <c r="AK2" s="636"/>
      <c r="AL2" s="636"/>
      <c r="AM2" s="636"/>
      <c r="AN2" s="636"/>
      <c r="AO2" s="636"/>
      <c r="AP2" s="636"/>
      <c r="AQ2" s="637"/>
    </row>
    <row r="3" spans="1:61" ht="16.5" thickBot="1" x14ac:dyDescent="0.3">
      <c r="A3" s="573" t="s">
        <v>0</v>
      </c>
      <c r="B3" s="574"/>
      <c r="C3" s="585" t="s">
        <v>1</v>
      </c>
      <c r="D3" s="584"/>
      <c r="E3" s="584" t="s">
        <v>2</v>
      </c>
      <c r="F3" s="584"/>
      <c r="G3" s="584" t="s">
        <v>72</v>
      </c>
      <c r="H3" s="584"/>
      <c r="I3" s="584" t="s">
        <v>3</v>
      </c>
      <c r="J3" s="584"/>
      <c r="K3" s="584" t="s">
        <v>82</v>
      </c>
      <c r="L3" s="601"/>
      <c r="M3" s="573" t="s">
        <v>0</v>
      </c>
      <c r="N3" s="574"/>
      <c r="O3" s="584" t="s">
        <v>71</v>
      </c>
      <c r="P3" s="584"/>
      <c r="Q3" s="584" t="s">
        <v>4</v>
      </c>
      <c r="R3" s="584"/>
      <c r="S3" s="584" t="s">
        <v>42</v>
      </c>
      <c r="T3" s="584"/>
      <c r="U3" s="584" t="s">
        <v>5</v>
      </c>
      <c r="V3" s="601"/>
      <c r="W3" s="551" t="s">
        <v>0</v>
      </c>
      <c r="X3" s="552"/>
      <c r="Y3" s="585" t="s">
        <v>21</v>
      </c>
      <c r="Z3" s="584"/>
      <c r="AA3" s="584" t="s">
        <v>22</v>
      </c>
      <c r="AB3" s="584"/>
      <c r="AC3" s="584" t="s">
        <v>6</v>
      </c>
      <c r="AD3" s="584"/>
      <c r="AE3" s="584" t="s">
        <v>68</v>
      </c>
      <c r="AF3" s="601"/>
      <c r="AG3" s="551" t="s">
        <v>0</v>
      </c>
      <c r="AH3" s="552"/>
      <c r="AI3" s="585" t="s">
        <v>9</v>
      </c>
      <c r="AJ3" s="584"/>
      <c r="AK3" s="584" t="s">
        <v>81</v>
      </c>
      <c r="AL3" s="584"/>
      <c r="AM3" s="584" t="s">
        <v>8</v>
      </c>
      <c r="AN3" s="584"/>
      <c r="AO3" s="584" t="s">
        <v>7</v>
      </c>
      <c r="AP3" s="600"/>
      <c r="AQ3" s="543" t="s">
        <v>10</v>
      </c>
    </row>
    <row r="4" spans="1:61" ht="16.5" thickBot="1" x14ac:dyDescent="0.3">
      <c r="A4" s="573"/>
      <c r="B4" s="575"/>
      <c r="C4" s="8" t="s">
        <v>11</v>
      </c>
      <c r="D4" s="8" t="s">
        <v>12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  <c r="K4" s="10" t="s">
        <v>11</v>
      </c>
      <c r="L4" s="11" t="s">
        <v>12</v>
      </c>
      <c r="M4" s="573"/>
      <c r="N4" s="575"/>
      <c r="O4" s="8" t="s">
        <v>11</v>
      </c>
      <c r="P4" s="8" t="s">
        <v>12</v>
      </c>
      <c r="Q4" s="8" t="s">
        <v>11</v>
      </c>
      <c r="R4" s="8" t="s">
        <v>12</v>
      </c>
      <c r="S4" s="8" t="s">
        <v>11</v>
      </c>
      <c r="T4" s="8" t="s">
        <v>12</v>
      </c>
      <c r="U4" s="8" t="s">
        <v>11</v>
      </c>
      <c r="V4" s="9" t="s">
        <v>12</v>
      </c>
      <c r="W4" s="551"/>
      <c r="X4" s="620"/>
      <c r="Y4" s="8" t="s">
        <v>11</v>
      </c>
      <c r="Z4" s="8" t="s">
        <v>12</v>
      </c>
      <c r="AA4" s="8" t="s">
        <v>11</v>
      </c>
      <c r="AB4" s="8" t="s">
        <v>12</v>
      </c>
      <c r="AC4" s="8" t="s">
        <v>24</v>
      </c>
      <c r="AD4" s="8" t="s">
        <v>12</v>
      </c>
      <c r="AE4" s="8" t="s">
        <v>24</v>
      </c>
      <c r="AF4" s="9" t="s">
        <v>12</v>
      </c>
      <c r="AG4" s="551"/>
      <c r="AH4" s="620"/>
      <c r="AI4" s="8" t="s">
        <v>24</v>
      </c>
      <c r="AJ4" s="8" t="s">
        <v>12</v>
      </c>
      <c r="AK4" s="8" t="s">
        <v>24</v>
      </c>
      <c r="AL4" s="8" t="s">
        <v>12</v>
      </c>
      <c r="AM4" s="8" t="s">
        <v>11</v>
      </c>
      <c r="AN4" s="8" t="s">
        <v>12</v>
      </c>
      <c r="AO4" s="8" t="s">
        <v>11</v>
      </c>
      <c r="AP4" s="9" t="s">
        <v>12</v>
      </c>
      <c r="AQ4" s="544"/>
      <c r="BH4" s="536"/>
      <c r="BI4" s="536"/>
    </row>
    <row r="5" spans="1:61" ht="16.5" thickBot="1" x14ac:dyDescent="0.3">
      <c r="A5" s="587" t="s">
        <v>67</v>
      </c>
      <c r="B5" s="588"/>
      <c r="C5" s="94" t="s">
        <v>15</v>
      </c>
      <c r="D5" s="93">
        <v>24</v>
      </c>
      <c r="E5" s="96" t="s">
        <v>13</v>
      </c>
      <c r="F5" s="93">
        <v>32</v>
      </c>
      <c r="G5" s="94" t="s">
        <v>18</v>
      </c>
      <c r="H5" s="93">
        <v>16</v>
      </c>
      <c r="I5" s="94" t="s">
        <v>19</v>
      </c>
      <c r="J5" s="93">
        <v>16</v>
      </c>
      <c r="K5" s="94" t="s">
        <v>13</v>
      </c>
      <c r="L5" s="95">
        <v>32</v>
      </c>
      <c r="M5" s="587" t="s">
        <v>67</v>
      </c>
      <c r="N5" s="616"/>
      <c r="O5" s="94" t="s">
        <v>16</v>
      </c>
      <c r="P5" s="93">
        <v>20</v>
      </c>
      <c r="Q5" s="94" t="s">
        <v>14</v>
      </c>
      <c r="R5" s="93">
        <v>28</v>
      </c>
      <c r="S5" s="94" t="s">
        <v>20</v>
      </c>
      <c r="T5" s="93">
        <v>16</v>
      </c>
      <c r="U5" s="94" t="s">
        <v>16</v>
      </c>
      <c r="V5" s="95">
        <v>20</v>
      </c>
      <c r="W5" s="587" t="s">
        <v>67</v>
      </c>
      <c r="X5" s="616"/>
      <c r="Y5" s="94" t="s">
        <v>13</v>
      </c>
      <c r="Z5" s="93">
        <v>16</v>
      </c>
      <c r="AA5" s="94" t="s">
        <v>14</v>
      </c>
      <c r="AB5" s="93">
        <v>14</v>
      </c>
      <c r="AC5" s="94">
        <v>5</v>
      </c>
      <c r="AD5" s="93">
        <v>25</v>
      </c>
      <c r="AE5" s="94">
        <v>3</v>
      </c>
      <c r="AF5" s="95">
        <v>15</v>
      </c>
      <c r="AG5" s="587" t="s">
        <v>67</v>
      </c>
      <c r="AH5" s="616"/>
      <c r="AI5" s="94">
        <v>10</v>
      </c>
      <c r="AJ5" s="93">
        <v>10</v>
      </c>
      <c r="AK5" s="94">
        <v>5</v>
      </c>
      <c r="AL5" s="93">
        <v>5</v>
      </c>
      <c r="AM5" s="94" t="s">
        <v>23</v>
      </c>
      <c r="AN5" s="93">
        <v>20</v>
      </c>
      <c r="AO5" s="94" t="s">
        <v>66</v>
      </c>
      <c r="AP5" s="93">
        <v>44</v>
      </c>
      <c r="AQ5" s="92">
        <f t="shared" ref="AQ5:AQ19" si="0">SUM(D5+F5+H5+J5+L5+P5+R5+T5+V5+Z5+AB5+AD5+AF5+AJ5+AL5+AN5+AP5)</f>
        <v>353</v>
      </c>
      <c r="BH5" s="1"/>
      <c r="BI5" s="1"/>
    </row>
    <row r="6" spans="1:61" ht="21.95" customHeight="1" thickBot="1" x14ac:dyDescent="0.3">
      <c r="A6" s="624" t="s">
        <v>25</v>
      </c>
      <c r="B6" s="625"/>
      <c r="C6" s="22"/>
      <c r="D6" s="22"/>
      <c r="E6" s="22"/>
      <c r="F6" s="22"/>
      <c r="G6" s="22"/>
      <c r="H6" s="22"/>
      <c r="I6" s="22"/>
      <c r="J6" s="22"/>
      <c r="K6" s="22"/>
      <c r="L6" s="23"/>
      <c r="M6" s="623" t="s">
        <v>25</v>
      </c>
      <c r="N6" s="615"/>
      <c r="O6" s="22"/>
      <c r="P6" s="22"/>
      <c r="Q6" s="22"/>
      <c r="R6" s="22"/>
      <c r="S6" s="22"/>
      <c r="T6" s="22"/>
      <c r="U6" s="22"/>
      <c r="V6" s="22"/>
      <c r="W6" s="614" t="s">
        <v>25</v>
      </c>
      <c r="X6" s="615"/>
      <c r="Y6" s="22"/>
      <c r="Z6" s="22"/>
      <c r="AA6" s="22"/>
      <c r="AB6" s="22"/>
      <c r="AC6" s="22"/>
      <c r="AD6" s="22"/>
      <c r="AE6" s="22"/>
      <c r="AF6" s="22"/>
      <c r="AG6" s="614" t="s">
        <v>25</v>
      </c>
      <c r="AH6" s="615"/>
      <c r="AI6" s="22"/>
      <c r="AJ6" s="22"/>
      <c r="AK6" s="22"/>
      <c r="AL6" s="22"/>
      <c r="AM6" s="22"/>
      <c r="AN6" s="22"/>
      <c r="AO6" s="22"/>
      <c r="AP6" s="22"/>
      <c r="AQ6" s="90">
        <f t="shared" si="0"/>
        <v>0</v>
      </c>
      <c r="BH6" s="1"/>
    </row>
    <row r="7" spans="1:61" x14ac:dyDescent="0.25">
      <c r="A7" s="527" t="s">
        <v>26</v>
      </c>
      <c r="B7" s="529"/>
      <c r="C7" s="3" t="s">
        <v>18</v>
      </c>
      <c r="D7" s="2">
        <v>16</v>
      </c>
      <c r="E7" s="13" t="s">
        <v>15</v>
      </c>
      <c r="F7" s="2">
        <v>24</v>
      </c>
      <c r="G7" s="3"/>
      <c r="H7" s="2"/>
      <c r="I7" s="3" t="s">
        <v>17</v>
      </c>
      <c r="J7" s="2">
        <v>16</v>
      </c>
      <c r="K7" s="3" t="s">
        <v>18</v>
      </c>
      <c r="L7" s="81">
        <v>16</v>
      </c>
      <c r="M7" s="527" t="s">
        <v>26</v>
      </c>
      <c r="N7" s="529"/>
      <c r="O7" s="3" t="s">
        <v>16</v>
      </c>
      <c r="P7" s="2">
        <v>20</v>
      </c>
      <c r="Q7" s="3" t="s">
        <v>18</v>
      </c>
      <c r="R7" s="2">
        <v>16</v>
      </c>
      <c r="S7" s="3" t="s">
        <v>18</v>
      </c>
      <c r="T7" s="2">
        <v>16</v>
      </c>
      <c r="U7" s="3" t="s">
        <v>18</v>
      </c>
      <c r="V7" s="81">
        <v>16</v>
      </c>
      <c r="W7" s="527" t="s">
        <v>26</v>
      </c>
      <c r="X7" s="529"/>
      <c r="Y7" s="3" t="s">
        <v>16</v>
      </c>
      <c r="Z7" s="2">
        <v>10</v>
      </c>
      <c r="AA7" s="3" t="s">
        <v>14</v>
      </c>
      <c r="AB7" s="2">
        <v>14</v>
      </c>
      <c r="AC7" s="3"/>
      <c r="AD7" s="2"/>
      <c r="AE7" s="3"/>
      <c r="AF7" s="81"/>
      <c r="AG7" s="527" t="s">
        <v>26</v>
      </c>
      <c r="AH7" s="529"/>
      <c r="AI7" s="3">
        <v>10</v>
      </c>
      <c r="AJ7" s="2">
        <v>10</v>
      </c>
      <c r="AK7" s="3">
        <v>3</v>
      </c>
      <c r="AL7" s="2">
        <v>3</v>
      </c>
      <c r="AM7" s="3" t="s">
        <v>23</v>
      </c>
      <c r="AN7" s="2">
        <v>20</v>
      </c>
      <c r="AO7" s="3" t="s">
        <v>76</v>
      </c>
      <c r="AP7" s="2">
        <v>48</v>
      </c>
      <c r="AQ7" s="87">
        <f t="shared" si="0"/>
        <v>245</v>
      </c>
      <c r="BH7" s="1"/>
    </row>
    <row r="8" spans="1:61" x14ac:dyDescent="0.25">
      <c r="A8" s="527" t="s">
        <v>27</v>
      </c>
      <c r="B8" s="529"/>
      <c r="C8" s="3" t="s">
        <v>13</v>
      </c>
      <c r="D8" s="2">
        <v>32</v>
      </c>
      <c r="E8" s="13" t="s">
        <v>17</v>
      </c>
      <c r="F8" s="2">
        <v>16</v>
      </c>
      <c r="G8" s="3" t="s">
        <v>15</v>
      </c>
      <c r="H8" s="2">
        <v>24</v>
      </c>
      <c r="I8" s="3" t="s">
        <v>13</v>
      </c>
      <c r="J8" s="2">
        <v>32</v>
      </c>
      <c r="K8" s="3" t="s">
        <v>17</v>
      </c>
      <c r="L8" s="81">
        <v>16</v>
      </c>
      <c r="M8" s="527" t="s">
        <v>27</v>
      </c>
      <c r="N8" s="529"/>
      <c r="O8" s="3" t="s">
        <v>14</v>
      </c>
      <c r="P8" s="2">
        <v>28</v>
      </c>
      <c r="Q8" s="3" t="s">
        <v>17</v>
      </c>
      <c r="R8" s="2">
        <v>16</v>
      </c>
      <c r="S8" s="3" t="s">
        <v>15</v>
      </c>
      <c r="T8" s="2">
        <v>24</v>
      </c>
      <c r="U8" s="3" t="s">
        <v>17</v>
      </c>
      <c r="V8" s="81">
        <v>16</v>
      </c>
      <c r="W8" s="527" t="s">
        <v>27</v>
      </c>
      <c r="X8" s="529"/>
      <c r="Y8" s="3" t="s">
        <v>14</v>
      </c>
      <c r="Z8" s="2">
        <v>14</v>
      </c>
      <c r="AA8" s="3" t="s">
        <v>15</v>
      </c>
      <c r="AB8" s="2">
        <v>12</v>
      </c>
      <c r="AC8" s="3">
        <v>1</v>
      </c>
      <c r="AD8" s="2">
        <v>5</v>
      </c>
      <c r="AE8" s="3"/>
      <c r="AF8" s="81"/>
      <c r="AG8" s="527" t="s">
        <v>27</v>
      </c>
      <c r="AH8" s="529"/>
      <c r="AI8" s="3">
        <v>11</v>
      </c>
      <c r="AJ8" s="2">
        <v>10</v>
      </c>
      <c r="AK8" s="3">
        <v>16</v>
      </c>
      <c r="AL8" s="2">
        <v>16</v>
      </c>
      <c r="AM8" s="3" t="s">
        <v>76</v>
      </c>
      <c r="AN8" s="2">
        <v>48</v>
      </c>
      <c r="AO8" s="3" t="s">
        <v>23</v>
      </c>
      <c r="AP8" s="2">
        <v>20</v>
      </c>
      <c r="AQ8" s="87">
        <f t="shared" si="0"/>
        <v>329</v>
      </c>
      <c r="BH8" s="1"/>
    </row>
    <row r="9" spans="1:61" x14ac:dyDescent="0.25">
      <c r="A9" s="522" t="s">
        <v>56</v>
      </c>
      <c r="B9" s="521"/>
      <c r="C9" s="3" t="s">
        <v>17</v>
      </c>
      <c r="D9" s="2">
        <v>16</v>
      </c>
      <c r="E9" s="13" t="s">
        <v>14</v>
      </c>
      <c r="F9" s="2">
        <v>28</v>
      </c>
      <c r="G9" s="3" t="s">
        <v>16</v>
      </c>
      <c r="H9" s="2">
        <v>20</v>
      </c>
      <c r="I9" s="3" t="s">
        <v>15</v>
      </c>
      <c r="J9" s="2">
        <v>24</v>
      </c>
      <c r="K9" s="3" t="s">
        <v>16</v>
      </c>
      <c r="L9" s="81">
        <v>20</v>
      </c>
      <c r="M9" s="522" t="s">
        <v>56</v>
      </c>
      <c r="N9" s="521"/>
      <c r="O9" s="3" t="s">
        <v>16</v>
      </c>
      <c r="P9" s="2">
        <v>20</v>
      </c>
      <c r="Q9" s="3" t="s">
        <v>13</v>
      </c>
      <c r="R9" s="2">
        <v>32</v>
      </c>
      <c r="S9" s="3" t="s">
        <v>13</v>
      </c>
      <c r="T9" s="2">
        <v>32</v>
      </c>
      <c r="U9" s="3" t="s">
        <v>13</v>
      </c>
      <c r="V9" s="81">
        <v>32</v>
      </c>
      <c r="W9" s="522" t="s">
        <v>56</v>
      </c>
      <c r="X9" s="521"/>
      <c r="Y9" s="3" t="s">
        <v>13</v>
      </c>
      <c r="Z9" s="2">
        <v>16</v>
      </c>
      <c r="AA9" s="3" t="s">
        <v>13</v>
      </c>
      <c r="AB9" s="2">
        <v>16</v>
      </c>
      <c r="AC9" s="3"/>
      <c r="AD9" s="2"/>
      <c r="AE9" s="3"/>
      <c r="AF9" s="81"/>
      <c r="AG9" s="522" t="s">
        <v>56</v>
      </c>
      <c r="AH9" s="521"/>
      <c r="AI9" s="3">
        <v>1</v>
      </c>
      <c r="AJ9" s="2">
        <v>10</v>
      </c>
      <c r="AK9" s="3">
        <v>1</v>
      </c>
      <c r="AL9" s="2">
        <v>1</v>
      </c>
      <c r="AM9" s="3" t="s">
        <v>23</v>
      </c>
      <c r="AN9" s="2">
        <v>20</v>
      </c>
      <c r="AO9" s="3" t="s">
        <v>23</v>
      </c>
      <c r="AP9" s="2">
        <v>20</v>
      </c>
      <c r="AQ9" s="87">
        <f t="shared" si="0"/>
        <v>307</v>
      </c>
      <c r="BH9" s="1"/>
    </row>
    <row r="10" spans="1:61" x14ac:dyDescent="0.25">
      <c r="A10" s="522" t="s">
        <v>80</v>
      </c>
      <c r="B10" s="521"/>
      <c r="C10" s="3" t="s">
        <v>16</v>
      </c>
      <c r="D10" s="2">
        <v>20</v>
      </c>
      <c r="E10" s="13" t="s">
        <v>18</v>
      </c>
      <c r="F10" s="2">
        <v>16</v>
      </c>
      <c r="G10" s="3" t="s">
        <v>13</v>
      </c>
      <c r="H10" s="2">
        <v>32</v>
      </c>
      <c r="I10" s="3" t="s">
        <v>14</v>
      </c>
      <c r="J10" s="2">
        <v>28</v>
      </c>
      <c r="K10" s="3" t="s">
        <v>14</v>
      </c>
      <c r="L10" s="81">
        <v>28</v>
      </c>
      <c r="M10" s="522" t="s">
        <v>80</v>
      </c>
      <c r="N10" s="521"/>
      <c r="O10" s="3" t="s">
        <v>15</v>
      </c>
      <c r="P10" s="2">
        <v>24</v>
      </c>
      <c r="Q10" s="3" t="s">
        <v>16</v>
      </c>
      <c r="R10" s="2">
        <v>20</v>
      </c>
      <c r="S10" s="3" t="s">
        <v>17</v>
      </c>
      <c r="T10" s="2">
        <v>16</v>
      </c>
      <c r="U10" s="3" t="s">
        <v>16</v>
      </c>
      <c r="V10" s="81">
        <v>20</v>
      </c>
      <c r="W10" s="522" t="s">
        <v>80</v>
      </c>
      <c r="X10" s="521"/>
      <c r="Y10" s="3" t="s">
        <v>17</v>
      </c>
      <c r="Z10" s="2">
        <v>8</v>
      </c>
      <c r="AA10" s="3" t="s">
        <v>16</v>
      </c>
      <c r="AB10" s="2">
        <v>10</v>
      </c>
      <c r="AC10" s="3"/>
      <c r="AD10" s="2"/>
      <c r="AE10" s="3"/>
      <c r="AF10" s="81"/>
      <c r="AG10" s="522" t="s">
        <v>80</v>
      </c>
      <c r="AH10" s="521"/>
      <c r="AI10" s="3"/>
      <c r="AJ10" s="2"/>
      <c r="AK10" s="3">
        <v>1</v>
      </c>
      <c r="AL10" s="2">
        <v>1</v>
      </c>
      <c r="AM10" s="3" t="s">
        <v>23</v>
      </c>
      <c r="AN10" s="2">
        <v>20</v>
      </c>
      <c r="AO10" s="3" t="s">
        <v>23</v>
      </c>
      <c r="AP10" s="2">
        <v>20</v>
      </c>
      <c r="AQ10" s="87">
        <f t="shared" si="0"/>
        <v>263</v>
      </c>
      <c r="BH10" s="1"/>
    </row>
    <row r="11" spans="1:61" x14ac:dyDescent="0.25">
      <c r="A11" s="527" t="s">
        <v>59</v>
      </c>
      <c r="B11" s="529"/>
      <c r="C11" s="3" t="s">
        <v>14</v>
      </c>
      <c r="D11" s="2">
        <v>28</v>
      </c>
      <c r="E11" s="13" t="s">
        <v>13</v>
      </c>
      <c r="F11" s="2">
        <v>32</v>
      </c>
      <c r="G11" s="3" t="s">
        <v>17</v>
      </c>
      <c r="H11" s="2">
        <v>16</v>
      </c>
      <c r="I11" s="3" t="s">
        <v>16</v>
      </c>
      <c r="J11" s="2">
        <v>20</v>
      </c>
      <c r="K11" s="3" t="s">
        <v>13</v>
      </c>
      <c r="L11" s="81">
        <v>32</v>
      </c>
      <c r="M11" s="527" t="s">
        <v>59</v>
      </c>
      <c r="N11" s="529"/>
      <c r="O11" s="3" t="s">
        <v>13</v>
      </c>
      <c r="P11" s="2">
        <v>32</v>
      </c>
      <c r="Q11" s="3" t="s">
        <v>14</v>
      </c>
      <c r="R11" s="2">
        <v>28</v>
      </c>
      <c r="S11" s="3" t="s">
        <v>14</v>
      </c>
      <c r="T11" s="2">
        <v>28</v>
      </c>
      <c r="U11" s="3" t="s">
        <v>14</v>
      </c>
      <c r="V11" s="81">
        <v>28</v>
      </c>
      <c r="W11" s="527" t="s">
        <v>59</v>
      </c>
      <c r="X11" s="529"/>
      <c r="Y11" s="3" t="s">
        <v>15</v>
      </c>
      <c r="Z11" s="2">
        <v>12</v>
      </c>
      <c r="AA11" s="3" t="s">
        <v>17</v>
      </c>
      <c r="AB11" s="2">
        <v>8</v>
      </c>
      <c r="AC11" s="3"/>
      <c r="AD11" s="2"/>
      <c r="AE11" s="3"/>
      <c r="AF11" s="81"/>
      <c r="AG11" s="527" t="s">
        <v>59</v>
      </c>
      <c r="AH11" s="529"/>
      <c r="AI11" s="3">
        <v>2</v>
      </c>
      <c r="AJ11" s="2">
        <v>10</v>
      </c>
      <c r="AK11" s="3">
        <v>2</v>
      </c>
      <c r="AL11" s="2">
        <v>2</v>
      </c>
      <c r="AM11" s="3" t="s">
        <v>75</v>
      </c>
      <c r="AN11" s="2">
        <v>52</v>
      </c>
      <c r="AO11" s="3" t="s">
        <v>75</v>
      </c>
      <c r="AP11" s="2">
        <v>52</v>
      </c>
      <c r="AQ11" s="87">
        <f t="shared" si="0"/>
        <v>380</v>
      </c>
      <c r="BH11" s="1"/>
    </row>
    <row r="12" spans="1:61" ht="16.5" thickBot="1" x14ac:dyDescent="0.3">
      <c r="A12" s="587" t="s">
        <v>29</v>
      </c>
      <c r="B12" s="588"/>
      <c r="C12" s="14" t="s">
        <v>15</v>
      </c>
      <c r="D12" s="15">
        <v>24</v>
      </c>
      <c r="E12" s="16" t="s">
        <v>16</v>
      </c>
      <c r="F12" s="15">
        <v>20</v>
      </c>
      <c r="G12" s="14" t="s">
        <v>14</v>
      </c>
      <c r="H12" s="15">
        <v>28</v>
      </c>
      <c r="I12" s="14" t="s">
        <v>18</v>
      </c>
      <c r="J12" s="15">
        <v>16</v>
      </c>
      <c r="K12" s="14" t="s">
        <v>15</v>
      </c>
      <c r="L12" s="18">
        <v>24</v>
      </c>
      <c r="M12" s="587" t="s">
        <v>29</v>
      </c>
      <c r="N12" s="588"/>
      <c r="O12" s="14" t="s">
        <v>17</v>
      </c>
      <c r="P12" s="15">
        <v>16</v>
      </c>
      <c r="Q12" s="14" t="s">
        <v>15</v>
      </c>
      <c r="R12" s="15">
        <v>24</v>
      </c>
      <c r="S12" s="14" t="s">
        <v>16</v>
      </c>
      <c r="T12" s="15">
        <v>20</v>
      </c>
      <c r="U12" s="14" t="s">
        <v>15</v>
      </c>
      <c r="V12" s="18">
        <v>24</v>
      </c>
      <c r="W12" s="587" t="s">
        <v>29</v>
      </c>
      <c r="X12" s="588"/>
      <c r="Y12" s="14" t="s">
        <v>18</v>
      </c>
      <c r="Z12" s="15">
        <v>8</v>
      </c>
      <c r="AA12" s="14" t="s">
        <v>18</v>
      </c>
      <c r="AB12" s="15">
        <v>8</v>
      </c>
      <c r="AC12" s="14"/>
      <c r="AD12" s="15"/>
      <c r="AE12" s="14"/>
      <c r="AF12" s="18"/>
      <c r="AG12" s="587" t="s">
        <v>29</v>
      </c>
      <c r="AH12" s="588"/>
      <c r="AI12" s="14">
        <v>10</v>
      </c>
      <c r="AJ12" s="15">
        <v>10</v>
      </c>
      <c r="AK12" s="14">
        <v>4</v>
      </c>
      <c r="AL12" s="15">
        <v>4</v>
      </c>
      <c r="AM12" s="14" t="s">
        <v>66</v>
      </c>
      <c r="AN12" s="15">
        <v>44</v>
      </c>
      <c r="AO12" s="14" t="s">
        <v>66</v>
      </c>
      <c r="AP12" s="15">
        <v>44</v>
      </c>
      <c r="AQ12" s="91">
        <f t="shared" si="0"/>
        <v>314</v>
      </c>
      <c r="BH12" s="1"/>
    </row>
    <row r="13" spans="1:61" ht="16.5" thickBot="1" x14ac:dyDescent="0.3">
      <c r="A13" s="622" t="s">
        <v>30</v>
      </c>
      <c r="B13" s="6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618" t="s">
        <v>30</v>
      </c>
      <c r="N13" s="619"/>
      <c r="O13" s="22"/>
      <c r="P13" s="22"/>
      <c r="Q13" s="22"/>
      <c r="R13" s="22"/>
      <c r="S13" s="22"/>
      <c r="T13" s="22"/>
      <c r="U13" s="22"/>
      <c r="V13" s="22"/>
      <c r="W13" s="618" t="s">
        <v>30</v>
      </c>
      <c r="X13" s="619"/>
      <c r="Y13" s="22"/>
      <c r="Z13" s="22"/>
      <c r="AA13" s="22"/>
      <c r="AB13" s="22"/>
      <c r="AC13" s="22"/>
      <c r="AD13" s="22"/>
      <c r="AE13" s="22"/>
      <c r="AF13" s="22"/>
      <c r="AG13" s="618" t="s">
        <v>30</v>
      </c>
      <c r="AH13" s="619"/>
      <c r="AI13" s="22"/>
      <c r="AJ13" s="22"/>
      <c r="AK13" s="22"/>
      <c r="AL13" s="22"/>
      <c r="AM13" s="22"/>
      <c r="AN13" s="22"/>
      <c r="AO13" s="22"/>
      <c r="AP13" s="22"/>
      <c r="AQ13" s="90">
        <f t="shared" si="0"/>
        <v>0</v>
      </c>
      <c r="BH13" s="1"/>
    </row>
    <row r="14" spans="1:61" x14ac:dyDescent="0.25">
      <c r="A14" s="590" t="s">
        <v>79</v>
      </c>
      <c r="B14" s="617"/>
      <c r="C14" s="7" t="s">
        <v>13</v>
      </c>
      <c r="D14" s="5">
        <v>32</v>
      </c>
      <c r="E14" s="12" t="s">
        <v>16</v>
      </c>
      <c r="F14" s="5">
        <v>20</v>
      </c>
      <c r="G14" s="7" t="s">
        <v>14</v>
      </c>
      <c r="H14" s="5">
        <v>28</v>
      </c>
      <c r="I14" s="7" t="s">
        <v>14</v>
      </c>
      <c r="J14" s="5">
        <v>28</v>
      </c>
      <c r="K14" s="7" t="s">
        <v>17</v>
      </c>
      <c r="L14" s="6">
        <v>16</v>
      </c>
      <c r="M14" s="590" t="s">
        <v>79</v>
      </c>
      <c r="N14" s="617"/>
      <c r="O14" s="7" t="s">
        <v>13</v>
      </c>
      <c r="P14" s="5">
        <v>32</v>
      </c>
      <c r="Q14" s="7" t="s">
        <v>13</v>
      </c>
      <c r="R14" s="5">
        <v>32</v>
      </c>
      <c r="S14" s="7" t="s">
        <v>15</v>
      </c>
      <c r="T14" s="5">
        <v>24</v>
      </c>
      <c r="U14" s="7" t="s">
        <v>14</v>
      </c>
      <c r="V14" s="6">
        <v>28</v>
      </c>
      <c r="W14" s="590" t="s">
        <v>79</v>
      </c>
      <c r="X14" s="617"/>
      <c r="Y14" s="7" t="s">
        <v>13</v>
      </c>
      <c r="Z14" s="5">
        <v>16</v>
      </c>
      <c r="AA14" s="7" t="s">
        <v>14</v>
      </c>
      <c r="AB14" s="5">
        <v>14</v>
      </c>
      <c r="AC14" s="7">
        <v>1</v>
      </c>
      <c r="AD14" s="5">
        <v>5</v>
      </c>
      <c r="AE14" s="7"/>
      <c r="AF14" s="6"/>
      <c r="AG14" s="590" t="s">
        <v>79</v>
      </c>
      <c r="AH14" s="617"/>
      <c r="AI14" s="7">
        <v>5</v>
      </c>
      <c r="AJ14" s="5">
        <v>10</v>
      </c>
      <c r="AK14" s="7">
        <v>14</v>
      </c>
      <c r="AL14" s="5">
        <v>14</v>
      </c>
      <c r="AM14" s="7" t="s">
        <v>76</v>
      </c>
      <c r="AN14" s="5">
        <v>48</v>
      </c>
      <c r="AO14" s="7" t="s">
        <v>75</v>
      </c>
      <c r="AP14" s="5">
        <v>52</v>
      </c>
      <c r="AQ14" s="89">
        <f t="shared" si="0"/>
        <v>399</v>
      </c>
      <c r="BH14" s="1"/>
    </row>
    <row r="15" spans="1:61" x14ac:dyDescent="0.25">
      <c r="A15" s="522" t="s">
        <v>78</v>
      </c>
      <c r="B15" s="521"/>
      <c r="C15" s="3" t="s">
        <v>14</v>
      </c>
      <c r="D15" s="2">
        <v>28</v>
      </c>
      <c r="E15" s="13"/>
      <c r="F15" s="2"/>
      <c r="G15" s="3" t="s">
        <v>15</v>
      </c>
      <c r="H15" s="2">
        <v>24</v>
      </c>
      <c r="I15" s="3" t="s">
        <v>13</v>
      </c>
      <c r="J15" s="2">
        <v>32</v>
      </c>
      <c r="K15" s="3" t="s">
        <v>16</v>
      </c>
      <c r="L15" s="81">
        <v>20</v>
      </c>
      <c r="M15" s="522" t="s">
        <v>78</v>
      </c>
      <c r="N15" s="521"/>
      <c r="O15" s="3" t="s">
        <v>17</v>
      </c>
      <c r="P15" s="2">
        <v>16</v>
      </c>
      <c r="Q15" s="3" t="s">
        <v>15</v>
      </c>
      <c r="R15" s="2">
        <v>24</v>
      </c>
      <c r="S15" s="3" t="s">
        <v>13</v>
      </c>
      <c r="T15" s="2">
        <v>32</v>
      </c>
      <c r="U15" s="3" t="s">
        <v>16</v>
      </c>
      <c r="V15" s="81">
        <v>20</v>
      </c>
      <c r="W15" s="522" t="s">
        <v>78</v>
      </c>
      <c r="X15" s="521"/>
      <c r="Y15" s="3" t="s">
        <v>17</v>
      </c>
      <c r="Z15" s="2">
        <v>8</v>
      </c>
      <c r="AA15" s="3" t="s">
        <v>16</v>
      </c>
      <c r="AB15" s="2">
        <v>10</v>
      </c>
      <c r="AC15" s="3"/>
      <c r="AD15" s="2"/>
      <c r="AE15" s="3"/>
      <c r="AF15" s="81"/>
      <c r="AG15" s="522" t="s">
        <v>78</v>
      </c>
      <c r="AH15" s="521"/>
      <c r="AI15" s="3">
        <v>2</v>
      </c>
      <c r="AJ15" s="2">
        <v>10</v>
      </c>
      <c r="AK15" s="3">
        <v>10</v>
      </c>
      <c r="AL15" s="2">
        <v>10</v>
      </c>
      <c r="AM15" s="3" t="s">
        <v>66</v>
      </c>
      <c r="AN15" s="2">
        <v>44</v>
      </c>
      <c r="AO15" s="3" t="s">
        <v>23</v>
      </c>
      <c r="AP15" s="2">
        <v>20</v>
      </c>
      <c r="AQ15" s="87">
        <f t="shared" si="0"/>
        <v>298</v>
      </c>
      <c r="BH15" s="1"/>
    </row>
    <row r="16" spans="1:61" x14ac:dyDescent="0.25">
      <c r="A16" s="527" t="s">
        <v>63</v>
      </c>
      <c r="B16" s="529"/>
      <c r="C16" s="3" t="s">
        <v>16</v>
      </c>
      <c r="D16" s="2">
        <v>20</v>
      </c>
      <c r="E16" s="13" t="s">
        <v>14</v>
      </c>
      <c r="F16" s="2">
        <v>28</v>
      </c>
      <c r="G16" s="3"/>
      <c r="H16" s="2"/>
      <c r="I16" s="3" t="s">
        <v>15</v>
      </c>
      <c r="J16" s="2">
        <v>24</v>
      </c>
      <c r="K16" s="3" t="s">
        <v>15</v>
      </c>
      <c r="L16" s="81">
        <v>24</v>
      </c>
      <c r="M16" s="527" t="s">
        <v>63</v>
      </c>
      <c r="N16" s="529"/>
      <c r="O16" s="3" t="s">
        <v>15</v>
      </c>
      <c r="P16" s="2">
        <v>24</v>
      </c>
      <c r="Q16" s="3" t="s">
        <v>18</v>
      </c>
      <c r="R16" s="2">
        <v>16</v>
      </c>
      <c r="S16" s="3"/>
      <c r="T16" s="2"/>
      <c r="U16" s="3"/>
      <c r="V16" s="81"/>
      <c r="W16" s="527" t="s">
        <v>63</v>
      </c>
      <c r="X16" s="529"/>
      <c r="Y16" s="3"/>
      <c r="Z16" s="2"/>
      <c r="AA16" s="3"/>
      <c r="AB16" s="2"/>
      <c r="AC16" s="3">
        <v>3</v>
      </c>
      <c r="AD16" s="2">
        <v>15</v>
      </c>
      <c r="AE16" s="3"/>
      <c r="AF16" s="81"/>
      <c r="AG16" s="527" t="s">
        <v>63</v>
      </c>
      <c r="AH16" s="529"/>
      <c r="AI16" s="3"/>
      <c r="AJ16" s="2"/>
      <c r="AK16" s="3">
        <v>8</v>
      </c>
      <c r="AL16" s="2">
        <v>8</v>
      </c>
      <c r="AM16" s="3"/>
      <c r="AN16" s="2"/>
      <c r="AO16" s="3" t="s">
        <v>23</v>
      </c>
      <c r="AP16" s="2">
        <v>20</v>
      </c>
      <c r="AQ16" s="87">
        <f t="shared" si="0"/>
        <v>179</v>
      </c>
      <c r="BH16" s="1"/>
    </row>
    <row r="17" spans="1:60" x14ac:dyDescent="0.25">
      <c r="A17" s="522" t="s">
        <v>77</v>
      </c>
      <c r="B17" s="521"/>
      <c r="C17" s="3" t="s">
        <v>18</v>
      </c>
      <c r="D17" s="2">
        <v>16</v>
      </c>
      <c r="E17" s="13" t="s">
        <v>13</v>
      </c>
      <c r="F17" s="2">
        <v>32</v>
      </c>
      <c r="G17" s="3"/>
      <c r="H17" s="2"/>
      <c r="I17" s="3" t="s">
        <v>18</v>
      </c>
      <c r="J17" s="2">
        <v>16</v>
      </c>
      <c r="K17" s="3" t="s">
        <v>18</v>
      </c>
      <c r="L17" s="81">
        <v>16</v>
      </c>
      <c r="M17" s="522" t="s">
        <v>77</v>
      </c>
      <c r="N17" s="521"/>
      <c r="O17" s="3" t="s">
        <v>16</v>
      </c>
      <c r="P17" s="2">
        <v>20</v>
      </c>
      <c r="Q17" s="3" t="s">
        <v>14</v>
      </c>
      <c r="R17" s="2">
        <v>28</v>
      </c>
      <c r="S17" s="3" t="s">
        <v>17</v>
      </c>
      <c r="T17" s="2">
        <v>16</v>
      </c>
      <c r="U17" s="3"/>
      <c r="V17" s="81"/>
      <c r="W17" s="522" t="s">
        <v>77</v>
      </c>
      <c r="X17" s="521"/>
      <c r="Y17" s="3" t="s">
        <v>15</v>
      </c>
      <c r="Z17" s="2">
        <v>12</v>
      </c>
      <c r="AA17" s="3" t="s">
        <v>14</v>
      </c>
      <c r="AB17" s="2">
        <v>14</v>
      </c>
      <c r="AC17" s="3"/>
      <c r="AD17" s="2"/>
      <c r="AE17" s="3"/>
      <c r="AF17" s="81"/>
      <c r="AG17" s="522" t="s">
        <v>77</v>
      </c>
      <c r="AH17" s="521"/>
      <c r="AI17" s="3"/>
      <c r="AJ17" s="2"/>
      <c r="AK17" s="3">
        <v>8</v>
      </c>
      <c r="AL17" s="2">
        <v>8</v>
      </c>
      <c r="AM17" s="3"/>
      <c r="AN17" s="2"/>
      <c r="AO17" s="3" t="s">
        <v>23</v>
      </c>
      <c r="AP17" s="2">
        <v>20</v>
      </c>
      <c r="AQ17" s="87">
        <f t="shared" si="0"/>
        <v>198</v>
      </c>
      <c r="BH17" s="1"/>
    </row>
    <row r="18" spans="1:60" x14ac:dyDescent="0.25">
      <c r="A18" s="522" t="s">
        <v>61</v>
      </c>
      <c r="B18" s="521"/>
      <c r="C18" s="3" t="s">
        <v>15</v>
      </c>
      <c r="D18" s="2">
        <v>24</v>
      </c>
      <c r="E18" s="13" t="s">
        <v>15</v>
      </c>
      <c r="F18" s="2">
        <v>24</v>
      </c>
      <c r="G18" s="3" t="s">
        <v>13</v>
      </c>
      <c r="H18" s="2">
        <v>32</v>
      </c>
      <c r="I18" s="3" t="s">
        <v>16</v>
      </c>
      <c r="J18" s="2">
        <v>20</v>
      </c>
      <c r="K18" s="3" t="s">
        <v>13</v>
      </c>
      <c r="L18" s="81">
        <v>32</v>
      </c>
      <c r="M18" s="522" t="s">
        <v>61</v>
      </c>
      <c r="N18" s="521"/>
      <c r="O18" s="3" t="s">
        <v>14</v>
      </c>
      <c r="P18" s="2">
        <v>28</v>
      </c>
      <c r="Q18" s="3" t="s">
        <v>16</v>
      </c>
      <c r="R18" s="2">
        <v>20</v>
      </c>
      <c r="S18" s="3" t="s">
        <v>14</v>
      </c>
      <c r="T18" s="2">
        <v>28</v>
      </c>
      <c r="U18" s="3" t="s">
        <v>13</v>
      </c>
      <c r="V18" s="81">
        <v>32</v>
      </c>
      <c r="W18" s="522" t="s">
        <v>61</v>
      </c>
      <c r="X18" s="521"/>
      <c r="Y18" s="3" t="s">
        <v>14</v>
      </c>
      <c r="Z18" s="2">
        <v>14</v>
      </c>
      <c r="AA18" s="3" t="s">
        <v>13</v>
      </c>
      <c r="AB18" s="2">
        <v>16</v>
      </c>
      <c r="AC18" s="3">
        <v>3</v>
      </c>
      <c r="AD18" s="2">
        <v>15</v>
      </c>
      <c r="AE18" s="3"/>
      <c r="AF18" s="81"/>
      <c r="AG18" s="522" t="s">
        <v>61</v>
      </c>
      <c r="AH18" s="521"/>
      <c r="AI18" s="3">
        <v>10</v>
      </c>
      <c r="AJ18" s="2">
        <v>10</v>
      </c>
      <c r="AK18" s="3">
        <v>9</v>
      </c>
      <c r="AL18" s="2">
        <v>9</v>
      </c>
      <c r="AM18" s="3" t="s">
        <v>23</v>
      </c>
      <c r="AN18" s="2">
        <v>20</v>
      </c>
      <c r="AO18" s="3" t="s">
        <v>76</v>
      </c>
      <c r="AP18" s="2">
        <v>48</v>
      </c>
      <c r="AQ18" s="87">
        <f t="shared" si="0"/>
        <v>372</v>
      </c>
      <c r="BH18" s="1"/>
    </row>
    <row r="19" spans="1:60" x14ac:dyDescent="0.25">
      <c r="A19" s="523" t="s">
        <v>28</v>
      </c>
      <c r="B19" s="524"/>
      <c r="C19" s="84" t="s">
        <v>17</v>
      </c>
      <c r="D19" s="83">
        <v>16</v>
      </c>
      <c r="E19" s="86" t="s">
        <v>17</v>
      </c>
      <c r="F19" s="83">
        <v>16</v>
      </c>
      <c r="G19" s="84" t="s">
        <v>16</v>
      </c>
      <c r="H19" s="83">
        <v>20</v>
      </c>
      <c r="I19" s="84" t="s">
        <v>17</v>
      </c>
      <c r="J19" s="83">
        <v>16</v>
      </c>
      <c r="K19" s="84" t="s">
        <v>14</v>
      </c>
      <c r="L19" s="85">
        <v>28</v>
      </c>
      <c r="M19" s="523" t="s">
        <v>28</v>
      </c>
      <c r="N19" s="524"/>
      <c r="O19" s="84" t="s">
        <v>18</v>
      </c>
      <c r="P19" s="83">
        <v>16</v>
      </c>
      <c r="Q19" s="84" t="s">
        <v>17</v>
      </c>
      <c r="R19" s="83">
        <v>16</v>
      </c>
      <c r="S19" s="84" t="s">
        <v>16</v>
      </c>
      <c r="T19" s="83">
        <v>20</v>
      </c>
      <c r="U19" s="84" t="s">
        <v>15</v>
      </c>
      <c r="V19" s="85">
        <v>24</v>
      </c>
      <c r="W19" s="523" t="s">
        <v>28</v>
      </c>
      <c r="X19" s="524"/>
      <c r="Y19" s="84" t="s">
        <v>16</v>
      </c>
      <c r="Z19" s="83">
        <v>10</v>
      </c>
      <c r="AA19" s="84" t="s">
        <v>15</v>
      </c>
      <c r="AB19" s="83">
        <v>12</v>
      </c>
      <c r="AC19" s="84">
        <v>3</v>
      </c>
      <c r="AD19" s="83">
        <v>15</v>
      </c>
      <c r="AE19" s="84"/>
      <c r="AF19" s="85"/>
      <c r="AG19" s="523" t="s">
        <v>28</v>
      </c>
      <c r="AH19" s="524"/>
      <c r="AI19" s="84">
        <v>11</v>
      </c>
      <c r="AJ19" s="83">
        <v>10</v>
      </c>
      <c r="AK19" s="84">
        <v>7</v>
      </c>
      <c r="AL19" s="83">
        <v>7</v>
      </c>
      <c r="AM19" s="84" t="s">
        <v>75</v>
      </c>
      <c r="AN19" s="83">
        <v>52</v>
      </c>
      <c r="AO19" s="84" t="s">
        <v>66</v>
      </c>
      <c r="AP19" s="83">
        <v>44</v>
      </c>
      <c r="AQ19" s="82">
        <f t="shared" si="0"/>
        <v>322</v>
      </c>
      <c r="BH19" s="1"/>
    </row>
  </sheetData>
  <mergeCells count="87">
    <mergeCell ref="BH4:BI4"/>
    <mergeCell ref="AO3:AP3"/>
    <mergeCell ref="AQ3:AQ4"/>
    <mergeCell ref="AG1:AQ2"/>
    <mergeCell ref="AG3:AH4"/>
    <mergeCell ref="AK3:AL3"/>
    <mergeCell ref="AI3:AJ3"/>
    <mergeCell ref="AM3:AN3"/>
    <mergeCell ref="U3:V3"/>
    <mergeCell ref="Y3:Z3"/>
    <mergeCell ref="AG6:AH6"/>
    <mergeCell ref="AG5:AH5"/>
    <mergeCell ref="AE3:AF3"/>
    <mergeCell ref="I3:J3"/>
    <mergeCell ref="AG15:AH15"/>
    <mergeCell ref="AG18:AH18"/>
    <mergeCell ref="AG19:AH19"/>
    <mergeCell ref="AG17:AH17"/>
    <mergeCell ref="K3:L3"/>
    <mergeCell ref="AG7:AH7"/>
    <mergeCell ref="AG8:AH8"/>
    <mergeCell ref="AG9:AH9"/>
    <mergeCell ref="AG14:AH14"/>
    <mergeCell ref="AG16:AH16"/>
    <mergeCell ref="AG10:AH10"/>
    <mergeCell ref="AG11:AH11"/>
    <mergeCell ref="AG12:AH12"/>
    <mergeCell ref="AG13:AH13"/>
    <mergeCell ref="AA3:AB3"/>
    <mergeCell ref="W11:X11"/>
    <mergeCell ref="W9:X9"/>
    <mergeCell ref="W8:X8"/>
    <mergeCell ref="W7:X7"/>
    <mergeCell ref="W1:AF2"/>
    <mergeCell ref="W5:X5"/>
    <mergeCell ref="W6:X6"/>
    <mergeCell ref="AC3:AD3"/>
    <mergeCell ref="W3:X4"/>
    <mergeCell ref="W10:X10"/>
    <mergeCell ref="W15:X15"/>
    <mergeCell ref="W16:X16"/>
    <mergeCell ref="W17:X17"/>
    <mergeCell ref="W12:X12"/>
    <mergeCell ref="W13:X13"/>
    <mergeCell ref="W14:X14"/>
    <mergeCell ref="A19:B19"/>
    <mergeCell ref="M19:N19"/>
    <mergeCell ref="A9:B9"/>
    <mergeCell ref="M11:N11"/>
    <mergeCell ref="A10:B10"/>
    <mergeCell ref="M12:N12"/>
    <mergeCell ref="A12:B12"/>
    <mergeCell ref="M18:N18"/>
    <mergeCell ref="M17:N17"/>
    <mergeCell ref="M14:N14"/>
    <mergeCell ref="W19:X19"/>
    <mergeCell ref="W18:X18"/>
    <mergeCell ref="A7:B7"/>
    <mergeCell ref="M10:N10"/>
    <mergeCell ref="M7:N7"/>
    <mergeCell ref="M8:N8"/>
    <mergeCell ref="M9:N9"/>
    <mergeCell ref="A16:B16"/>
    <mergeCell ref="A13:B13"/>
    <mergeCell ref="A18:B18"/>
    <mergeCell ref="A14:B14"/>
    <mergeCell ref="A15:B15"/>
    <mergeCell ref="M13:N13"/>
    <mergeCell ref="M15:N15"/>
    <mergeCell ref="M16:N16"/>
    <mergeCell ref="A17:B17"/>
    <mergeCell ref="M1:V2"/>
    <mergeCell ref="M5:N5"/>
    <mergeCell ref="M6:N6"/>
    <mergeCell ref="A11:B11"/>
    <mergeCell ref="A1:L2"/>
    <mergeCell ref="A5:B5"/>
    <mergeCell ref="A6:B6"/>
    <mergeCell ref="C3:D3"/>
    <mergeCell ref="E3:F3"/>
    <mergeCell ref="G3:H3"/>
    <mergeCell ref="A8:B8"/>
    <mergeCell ref="A3:B4"/>
    <mergeCell ref="M3:N4"/>
    <mergeCell ref="O3:P3"/>
    <mergeCell ref="Q3:R3"/>
    <mergeCell ref="S3:T3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'X:\CORPORATE CHALLENGE\Brackets &amp; Score sheet\2015\[2015 CFC Score Sheet-final.xlsx]Sheet2'!#REF!</xm:f>
          </x14:formula1>
          <xm:sqref>AM5:AM19 AO5:AO19</xm:sqref>
        </x14:dataValidation>
        <x14:dataValidation type="list" allowBlank="1" showInputMessage="1" showErrorMessage="1" xr:uid="{00000000-0002-0000-0000-000006000000}">
          <x14:formula1>
            <xm:f>'X:\CORPORATE CHALLENGE\Brackets &amp; Score sheet\2015\[2015 CFC Score Sheet-final.xlsx]Sheet2'!#REF!</xm:f>
          </x14:formula1>
          <xm:sqref>O5:V19 C5:L19 Y5:AF19 AL5:AL19 AJ5:AJ19 AP5:AP19 AN5:AN19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F703A-00DB-48EB-9146-8DAE55101C98}">
  <sheetPr>
    <pageSetUpPr autoPageBreaks="0"/>
  </sheetPr>
  <dimension ref="A1:BI23"/>
  <sheetViews>
    <sheetView topLeftCell="V1" workbookViewId="0">
      <selection activeCell="AI15" sqref="AI15:AP23"/>
    </sheetView>
  </sheetViews>
  <sheetFormatPr defaultColWidth="5.5" defaultRowHeight="15.75" x14ac:dyDescent="0.25"/>
  <cols>
    <col min="1" max="1" width="7.875" customWidth="1"/>
    <col min="2" max="2" width="11.875" customWidth="1"/>
    <col min="3" max="3" width="6.375" customWidth="1"/>
    <col min="4" max="4" width="6.375" bestFit="1" customWidth="1"/>
    <col min="5" max="5" width="6.625" customWidth="1"/>
    <col min="6" max="6" width="7.875" customWidth="1"/>
    <col min="8" max="8" width="6.375" bestFit="1" customWidth="1"/>
    <col min="9" max="9" width="6.125" customWidth="1"/>
    <col min="10" max="10" width="6.375" bestFit="1" customWidth="1"/>
    <col min="11" max="11" width="6" customWidth="1"/>
    <col min="12" max="12" width="6.375" bestFit="1" customWidth="1"/>
    <col min="13" max="13" width="7.625" customWidth="1"/>
    <col min="14" max="14" width="11.875" customWidth="1"/>
    <col min="15" max="15" width="7.375" customWidth="1"/>
    <col min="16" max="16" width="7.125" customWidth="1"/>
    <col min="17" max="18" width="6.875" customWidth="1"/>
    <col min="19" max="19" width="6.375" customWidth="1"/>
    <col min="20" max="20" width="5.375" customWidth="1"/>
    <col min="21" max="21" width="6" customWidth="1"/>
    <col min="22" max="22" width="5.625" customWidth="1"/>
    <col min="23" max="23" width="7.875" customWidth="1"/>
    <col min="24" max="24" width="11.875" customWidth="1"/>
    <col min="25" max="28" width="6.625" customWidth="1"/>
    <col min="29" max="29" width="5.5" customWidth="1"/>
    <col min="30" max="30" width="6.875" customWidth="1"/>
    <col min="31" max="31" width="9" customWidth="1"/>
    <col min="32" max="32" width="9.875" customWidth="1"/>
    <col min="33" max="33" width="7.875" customWidth="1"/>
    <col min="34" max="34" width="11.875" customWidth="1"/>
    <col min="35" max="35" width="5" customWidth="1"/>
    <col min="36" max="36" width="6.5" customWidth="1"/>
    <col min="37" max="37" width="4.625" customWidth="1"/>
    <col min="38" max="38" width="6.5" customWidth="1"/>
    <col min="39" max="40" width="6.625" customWidth="1"/>
    <col min="41" max="41" width="6.875" customWidth="1"/>
    <col min="42" max="42" width="7" customWidth="1"/>
    <col min="43" max="43" width="10.875" bestFit="1" customWidth="1"/>
  </cols>
  <sheetData>
    <row r="1" spans="1:61" ht="15" customHeight="1" x14ac:dyDescent="0.25">
      <c r="A1" s="626" t="s">
        <v>87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8"/>
      <c r="M1" s="626" t="s">
        <v>87</v>
      </c>
      <c r="N1" s="627"/>
      <c r="O1" s="627"/>
      <c r="P1" s="627"/>
      <c r="Q1" s="627"/>
      <c r="R1" s="627"/>
      <c r="S1" s="627"/>
      <c r="T1" s="627"/>
      <c r="U1" s="627"/>
      <c r="V1" s="628"/>
      <c r="W1" s="626" t="s">
        <v>87</v>
      </c>
      <c r="X1" s="627"/>
      <c r="Y1" s="627"/>
      <c r="Z1" s="627"/>
      <c r="AA1" s="627"/>
      <c r="AB1" s="627"/>
      <c r="AC1" s="627"/>
      <c r="AD1" s="627"/>
      <c r="AE1" s="627"/>
      <c r="AF1" s="628"/>
      <c r="AG1" s="632" t="s">
        <v>87</v>
      </c>
      <c r="AH1" s="633"/>
      <c r="AI1" s="633"/>
      <c r="AJ1" s="633"/>
      <c r="AK1" s="633"/>
      <c r="AL1" s="633"/>
      <c r="AM1" s="633"/>
      <c r="AN1" s="633"/>
      <c r="AO1" s="633"/>
      <c r="AP1" s="633"/>
      <c r="AQ1" s="634"/>
    </row>
    <row r="2" spans="1:61" ht="15" customHeight="1" thickBot="1" x14ac:dyDescent="0.3">
      <c r="A2" s="629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1"/>
      <c r="M2" s="629"/>
      <c r="N2" s="630"/>
      <c r="O2" s="630"/>
      <c r="P2" s="630"/>
      <c r="Q2" s="630"/>
      <c r="R2" s="630"/>
      <c r="S2" s="630"/>
      <c r="T2" s="630"/>
      <c r="U2" s="630"/>
      <c r="V2" s="631"/>
      <c r="W2" s="629"/>
      <c r="X2" s="630"/>
      <c r="Y2" s="630"/>
      <c r="Z2" s="630"/>
      <c r="AA2" s="630"/>
      <c r="AB2" s="630"/>
      <c r="AC2" s="630"/>
      <c r="AD2" s="630"/>
      <c r="AE2" s="630"/>
      <c r="AF2" s="631"/>
      <c r="AG2" s="635"/>
      <c r="AH2" s="636"/>
      <c r="AI2" s="636"/>
      <c r="AJ2" s="636"/>
      <c r="AK2" s="636"/>
      <c r="AL2" s="636"/>
      <c r="AM2" s="636"/>
      <c r="AN2" s="636"/>
      <c r="AO2" s="636"/>
      <c r="AP2" s="636"/>
      <c r="AQ2" s="637"/>
    </row>
    <row r="3" spans="1:61" ht="16.5" thickBot="1" x14ac:dyDescent="0.3">
      <c r="A3" s="573" t="s">
        <v>0</v>
      </c>
      <c r="B3" s="574"/>
      <c r="C3" s="585" t="s">
        <v>1</v>
      </c>
      <c r="D3" s="584"/>
      <c r="E3" s="584" t="s">
        <v>2</v>
      </c>
      <c r="F3" s="584"/>
      <c r="G3" s="584" t="s">
        <v>72</v>
      </c>
      <c r="H3" s="584"/>
      <c r="I3" s="584" t="s">
        <v>3</v>
      </c>
      <c r="J3" s="584"/>
      <c r="K3" s="584" t="s">
        <v>82</v>
      </c>
      <c r="L3" s="601"/>
      <c r="M3" s="573" t="s">
        <v>0</v>
      </c>
      <c r="N3" s="574"/>
      <c r="O3" s="584" t="s">
        <v>71</v>
      </c>
      <c r="P3" s="584"/>
      <c r="Q3" s="584" t="s">
        <v>4</v>
      </c>
      <c r="R3" s="584"/>
      <c r="S3" s="584" t="s">
        <v>42</v>
      </c>
      <c r="T3" s="584"/>
      <c r="U3" s="584" t="s">
        <v>5</v>
      </c>
      <c r="V3" s="601"/>
      <c r="W3" s="551" t="s">
        <v>0</v>
      </c>
      <c r="X3" s="552"/>
      <c r="Y3" s="585" t="s">
        <v>21</v>
      </c>
      <c r="Z3" s="584"/>
      <c r="AA3" s="584" t="s">
        <v>22</v>
      </c>
      <c r="AB3" s="584"/>
      <c r="AC3" s="584" t="s">
        <v>6</v>
      </c>
      <c r="AD3" s="584"/>
      <c r="AE3" s="584" t="s">
        <v>68</v>
      </c>
      <c r="AF3" s="601"/>
      <c r="AG3" s="551" t="s">
        <v>0</v>
      </c>
      <c r="AH3" s="552"/>
      <c r="AI3" s="585" t="s">
        <v>9</v>
      </c>
      <c r="AJ3" s="584"/>
      <c r="AK3" s="584" t="s">
        <v>81</v>
      </c>
      <c r="AL3" s="584"/>
      <c r="AM3" s="584" t="s">
        <v>8</v>
      </c>
      <c r="AN3" s="584"/>
      <c r="AO3" s="584" t="s">
        <v>7</v>
      </c>
      <c r="AP3" s="600"/>
      <c r="AQ3" s="543" t="s">
        <v>10</v>
      </c>
    </row>
    <row r="4" spans="1:61" ht="16.5" thickBot="1" x14ac:dyDescent="0.3">
      <c r="A4" s="573"/>
      <c r="B4" s="575"/>
      <c r="C4" s="8" t="s">
        <v>11</v>
      </c>
      <c r="D4" s="8" t="s">
        <v>12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  <c r="K4" s="10" t="s">
        <v>11</v>
      </c>
      <c r="L4" s="11" t="s">
        <v>12</v>
      </c>
      <c r="M4" s="573"/>
      <c r="N4" s="575"/>
      <c r="O4" s="8" t="s">
        <v>11</v>
      </c>
      <c r="P4" s="8" t="s">
        <v>12</v>
      </c>
      <c r="Q4" s="8" t="s">
        <v>11</v>
      </c>
      <c r="R4" s="8" t="s">
        <v>12</v>
      </c>
      <c r="S4" s="8" t="s">
        <v>11</v>
      </c>
      <c r="T4" s="8" t="s">
        <v>12</v>
      </c>
      <c r="U4" s="8" t="s">
        <v>11</v>
      </c>
      <c r="V4" s="9" t="s">
        <v>12</v>
      </c>
      <c r="W4" s="551"/>
      <c r="X4" s="620"/>
      <c r="Y4" s="8" t="s">
        <v>11</v>
      </c>
      <c r="Z4" s="8" t="s">
        <v>12</v>
      </c>
      <c r="AA4" s="8" t="s">
        <v>11</v>
      </c>
      <c r="AB4" s="8" t="s">
        <v>12</v>
      </c>
      <c r="AC4" s="8" t="s">
        <v>24</v>
      </c>
      <c r="AD4" s="8" t="s">
        <v>12</v>
      </c>
      <c r="AE4" s="8" t="s">
        <v>24</v>
      </c>
      <c r="AF4" s="9" t="s">
        <v>12</v>
      </c>
      <c r="AG4" s="551"/>
      <c r="AH4" s="620"/>
      <c r="AI4" s="8" t="s">
        <v>24</v>
      </c>
      <c r="AJ4" s="8" t="s">
        <v>12</v>
      </c>
      <c r="AK4" s="8" t="s">
        <v>24</v>
      </c>
      <c r="AL4" s="8" t="s">
        <v>12</v>
      </c>
      <c r="AM4" s="8" t="s">
        <v>11</v>
      </c>
      <c r="AN4" s="8" t="s">
        <v>12</v>
      </c>
      <c r="AO4" s="8" t="s">
        <v>11</v>
      </c>
      <c r="AP4" s="9" t="s">
        <v>12</v>
      </c>
      <c r="AQ4" s="544"/>
      <c r="BH4" s="536"/>
      <c r="BI4" s="536"/>
    </row>
    <row r="5" spans="1:61" ht="16.5" thickBot="1" x14ac:dyDescent="0.3">
      <c r="A5" s="587" t="s">
        <v>67</v>
      </c>
      <c r="B5" s="588"/>
      <c r="C5" s="94" t="s">
        <v>15</v>
      </c>
      <c r="D5" s="93">
        <v>24</v>
      </c>
      <c r="E5" s="96" t="s">
        <v>13</v>
      </c>
      <c r="F5" s="93">
        <v>32</v>
      </c>
      <c r="G5" s="94" t="s">
        <v>18</v>
      </c>
      <c r="H5" s="93">
        <v>16</v>
      </c>
      <c r="I5" s="94" t="s">
        <v>19</v>
      </c>
      <c r="J5" s="93">
        <v>16</v>
      </c>
      <c r="K5" s="94" t="s">
        <v>13</v>
      </c>
      <c r="L5" s="95">
        <v>32</v>
      </c>
      <c r="M5" s="587" t="s">
        <v>67</v>
      </c>
      <c r="N5" s="616"/>
      <c r="O5" s="94" t="s">
        <v>16</v>
      </c>
      <c r="P5" s="93">
        <v>20</v>
      </c>
      <c r="Q5" s="94" t="s">
        <v>14</v>
      </c>
      <c r="R5" s="93">
        <v>28</v>
      </c>
      <c r="S5" s="94" t="s">
        <v>20</v>
      </c>
      <c r="T5" s="93">
        <v>16</v>
      </c>
      <c r="U5" s="94" t="s">
        <v>16</v>
      </c>
      <c r="V5" s="95">
        <v>20</v>
      </c>
      <c r="W5" s="587" t="s">
        <v>67</v>
      </c>
      <c r="X5" s="616"/>
      <c r="Y5" s="94" t="s">
        <v>13</v>
      </c>
      <c r="Z5" s="93">
        <v>16</v>
      </c>
      <c r="AA5" s="94" t="s">
        <v>14</v>
      </c>
      <c r="AB5" s="93">
        <v>14</v>
      </c>
      <c r="AC5" s="94">
        <v>5</v>
      </c>
      <c r="AD5" s="93">
        <v>25</v>
      </c>
      <c r="AE5" s="94">
        <v>3</v>
      </c>
      <c r="AF5" s="95">
        <v>15</v>
      </c>
      <c r="AG5" s="587" t="s">
        <v>67</v>
      </c>
      <c r="AH5" s="616"/>
      <c r="AI5" s="94">
        <v>10</v>
      </c>
      <c r="AJ5" s="93">
        <v>10</v>
      </c>
      <c r="AK5" s="94">
        <v>5</v>
      </c>
      <c r="AL5" s="93">
        <v>5</v>
      </c>
      <c r="AM5" s="94" t="s">
        <v>23</v>
      </c>
      <c r="AN5" s="93">
        <v>20</v>
      </c>
      <c r="AO5" s="94" t="s">
        <v>66</v>
      </c>
      <c r="AP5" s="93">
        <v>44</v>
      </c>
      <c r="AQ5" s="92">
        <f t="shared" ref="AQ5:AQ11" si="0">SUM(D5+F5+H5+J5+L5+P5+R5+T5+V5+Z5+AB5+AD5+AF5+AJ5+AL5+AN5+AP5)</f>
        <v>353</v>
      </c>
      <c r="BH5" s="1"/>
      <c r="BI5" s="1"/>
    </row>
    <row r="6" spans="1:61" ht="21.95" customHeight="1" thickBot="1" x14ac:dyDescent="0.3">
      <c r="A6" s="624" t="s">
        <v>25</v>
      </c>
      <c r="B6" s="625"/>
      <c r="C6" s="22"/>
      <c r="D6" s="22"/>
      <c r="E6" s="22"/>
      <c r="F6" s="22"/>
      <c r="G6" s="22"/>
      <c r="H6" s="22"/>
      <c r="I6" s="22"/>
      <c r="J6" s="22"/>
      <c r="K6" s="22"/>
      <c r="L6" s="23"/>
      <c r="M6" s="623" t="s">
        <v>25</v>
      </c>
      <c r="N6" s="615"/>
      <c r="O6" s="22"/>
      <c r="P6" s="22"/>
      <c r="Q6" s="22"/>
      <c r="R6" s="22"/>
      <c r="S6" s="22"/>
      <c r="T6" s="22"/>
      <c r="U6" s="22"/>
      <c r="V6" s="22"/>
      <c r="W6" s="614" t="s">
        <v>25</v>
      </c>
      <c r="X6" s="615"/>
      <c r="Y6" s="22"/>
      <c r="Z6" s="22"/>
      <c r="AA6" s="22"/>
      <c r="AB6" s="22"/>
      <c r="AC6" s="22"/>
      <c r="AD6" s="22"/>
      <c r="AE6" s="22"/>
      <c r="AF6" s="22"/>
      <c r="AG6" s="614" t="s">
        <v>25</v>
      </c>
      <c r="AH6" s="615"/>
      <c r="AI6" s="22"/>
      <c r="AJ6" s="22"/>
      <c r="AK6" s="22"/>
      <c r="AL6" s="22"/>
      <c r="AM6" s="22"/>
      <c r="AN6" s="22"/>
      <c r="AO6" s="22"/>
      <c r="AP6" s="22"/>
      <c r="AQ6" s="90">
        <f t="shared" si="0"/>
        <v>0</v>
      </c>
      <c r="BH6" s="1"/>
    </row>
    <row r="7" spans="1:61" x14ac:dyDescent="0.25">
      <c r="A7" s="527" t="s">
        <v>59</v>
      </c>
      <c r="B7" s="529"/>
      <c r="C7" s="3"/>
      <c r="D7" s="2"/>
      <c r="E7" s="13"/>
      <c r="F7" s="2"/>
      <c r="G7" s="3"/>
      <c r="H7" s="2"/>
      <c r="I7" s="3"/>
      <c r="J7" s="2"/>
      <c r="K7" s="3"/>
      <c r="L7" s="81"/>
      <c r="M7" s="527" t="s">
        <v>59</v>
      </c>
      <c r="N7" s="529"/>
      <c r="O7" s="3"/>
      <c r="P7" s="2"/>
      <c r="Q7" s="3"/>
      <c r="R7" s="2"/>
      <c r="S7" s="3"/>
      <c r="T7" s="2"/>
      <c r="U7" s="3"/>
      <c r="V7" s="81"/>
      <c r="W7" s="527" t="s">
        <v>59</v>
      </c>
      <c r="X7" s="529"/>
      <c r="Y7" s="3"/>
      <c r="Z7" s="2"/>
      <c r="AA7" s="3"/>
      <c r="AB7" s="2"/>
      <c r="AC7" s="3"/>
      <c r="AD7" s="2"/>
      <c r="AE7" s="3"/>
      <c r="AF7" s="81"/>
      <c r="AG7" s="527" t="s">
        <v>59</v>
      </c>
      <c r="AH7" s="529"/>
      <c r="AI7" s="3"/>
      <c r="AJ7" s="2"/>
      <c r="AK7" s="3"/>
      <c r="AL7" s="2"/>
      <c r="AM7" s="3"/>
      <c r="AN7" s="2"/>
      <c r="AO7" s="3"/>
      <c r="AP7" s="2"/>
      <c r="AQ7" s="87">
        <f t="shared" si="0"/>
        <v>0</v>
      </c>
      <c r="BH7" s="1"/>
    </row>
    <row r="8" spans="1:61" x14ac:dyDescent="0.25">
      <c r="A8" s="587" t="s">
        <v>29</v>
      </c>
      <c r="B8" s="588"/>
      <c r="C8" s="3"/>
      <c r="D8" s="2"/>
      <c r="E8" s="13"/>
      <c r="F8" s="2"/>
      <c r="G8" s="3"/>
      <c r="H8" s="2"/>
      <c r="I8" s="3"/>
      <c r="J8" s="2"/>
      <c r="K8" s="3"/>
      <c r="L8" s="81"/>
      <c r="M8" s="587" t="s">
        <v>29</v>
      </c>
      <c r="N8" s="588"/>
      <c r="O8" s="3"/>
      <c r="P8" s="2"/>
      <c r="Q8" s="3"/>
      <c r="R8" s="2"/>
      <c r="S8" s="3"/>
      <c r="T8" s="2"/>
      <c r="U8" s="3"/>
      <c r="V8" s="81"/>
      <c r="W8" s="587" t="s">
        <v>29</v>
      </c>
      <c r="X8" s="588"/>
      <c r="Y8" s="3"/>
      <c r="Z8" s="2"/>
      <c r="AA8" s="3"/>
      <c r="AB8" s="2"/>
      <c r="AC8" s="3"/>
      <c r="AD8" s="2"/>
      <c r="AE8" s="3"/>
      <c r="AF8" s="81"/>
      <c r="AG8" s="587" t="s">
        <v>29</v>
      </c>
      <c r="AH8" s="588"/>
      <c r="AI8" s="3"/>
      <c r="AJ8" s="2"/>
      <c r="AK8" s="3"/>
      <c r="AL8" s="2"/>
      <c r="AM8" s="3"/>
      <c r="AN8" s="2"/>
      <c r="AO8" s="3"/>
      <c r="AP8" s="2"/>
      <c r="AQ8" s="87">
        <f t="shared" si="0"/>
        <v>0</v>
      </c>
      <c r="BH8" s="1"/>
    </row>
    <row r="9" spans="1:61" x14ac:dyDescent="0.25">
      <c r="A9" s="522" t="s">
        <v>56</v>
      </c>
      <c r="B9" s="521"/>
      <c r="C9" s="3"/>
      <c r="D9" s="2"/>
      <c r="E9" s="13"/>
      <c r="F9" s="2"/>
      <c r="G9" s="3"/>
      <c r="H9" s="2"/>
      <c r="I9" s="3"/>
      <c r="J9" s="2"/>
      <c r="K9" s="3"/>
      <c r="L9" s="81"/>
      <c r="M9" s="522" t="s">
        <v>56</v>
      </c>
      <c r="N9" s="521"/>
      <c r="O9" s="3"/>
      <c r="P9" s="2"/>
      <c r="Q9" s="3"/>
      <c r="R9" s="2"/>
      <c r="S9" s="3"/>
      <c r="T9" s="2"/>
      <c r="U9" s="3"/>
      <c r="V9" s="81"/>
      <c r="W9" s="522" t="s">
        <v>56</v>
      </c>
      <c r="X9" s="521"/>
      <c r="Y9" s="3"/>
      <c r="Z9" s="2"/>
      <c r="AA9" s="3"/>
      <c r="AB9" s="2"/>
      <c r="AC9" s="3"/>
      <c r="AD9" s="2"/>
      <c r="AE9" s="3"/>
      <c r="AF9" s="81"/>
      <c r="AG9" s="522" t="s">
        <v>56</v>
      </c>
      <c r="AH9" s="521"/>
      <c r="AI9" s="3"/>
      <c r="AJ9" s="2"/>
      <c r="AK9" s="3"/>
      <c r="AL9" s="2"/>
      <c r="AM9" s="3"/>
      <c r="AN9" s="2"/>
      <c r="AO9" s="3"/>
      <c r="AP9" s="2"/>
      <c r="AQ9" s="87">
        <f t="shared" si="0"/>
        <v>0</v>
      </c>
      <c r="BH9" s="1"/>
    </row>
    <row r="10" spans="1:61" x14ac:dyDescent="0.25">
      <c r="A10" s="522" t="s">
        <v>80</v>
      </c>
      <c r="B10" s="521"/>
      <c r="C10" s="3"/>
      <c r="D10" s="2"/>
      <c r="E10" s="13"/>
      <c r="F10" s="2"/>
      <c r="G10" s="3"/>
      <c r="H10" s="2"/>
      <c r="I10" s="3"/>
      <c r="J10" s="2"/>
      <c r="K10" s="3"/>
      <c r="L10" s="81"/>
      <c r="M10" s="522" t="s">
        <v>80</v>
      </c>
      <c r="N10" s="521"/>
      <c r="O10" s="3"/>
      <c r="P10" s="2"/>
      <c r="Q10" s="3"/>
      <c r="R10" s="2"/>
      <c r="S10" s="3"/>
      <c r="T10" s="2"/>
      <c r="U10" s="3"/>
      <c r="V10" s="81"/>
      <c r="W10" s="522" t="s">
        <v>80</v>
      </c>
      <c r="X10" s="521"/>
      <c r="Y10" s="3"/>
      <c r="Z10" s="2"/>
      <c r="AA10" s="3"/>
      <c r="AB10" s="2"/>
      <c r="AC10" s="3"/>
      <c r="AD10" s="2"/>
      <c r="AE10" s="3"/>
      <c r="AF10" s="81"/>
      <c r="AG10" s="522" t="s">
        <v>80</v>
      </c>
      <c r="AH10" s="521"/>
      <c r="AI10" s="3"/>
      <c r="AJ10" s="2"/>
      <c r="AK10" s="3"/>
      <c r="AL10" s="2"/>
      <c r="AM10" s="3"/>
      <c r="AN10" s="2"/>
      <c r="AO10" s="3"/>
      <c r="AP10" s="2"/>
      <c r="AQ10" s="87">
        <f t="shared" si="0"/>
        <v>0</v>
      </c>
      <c r="BH10" s="1"/>
    </row>
    <row r="11" spans="1:61" x14ac:dyDescent="0.25">
      <c r="A11" s="527" t="s">
        <v>59</v>
      </c>
      <c r="B11" s="529"/>
      <c r="C11" s="3"/>
      <c r="D11" s="2"/>
      <c r="E11" s="13"/>
      <c r="F11" s="2"/>
      <c r="G11" s="3"/>
      <c r="H11" s="2"/>
      <c r="I11" s="3"/>
      <c r="J11" s="2"/>
      <c r="K11" s="3"/>
      <c r="L11" s="81"/>
      <c r="M11" s="527" t="s">
        <v>59</v>
      </c>
      <c r="N11" s="529"/>
      <c r="O11" s="3"/>
      <c r="P11" s="2"/>
      <c r="Q11" s="3"/>
      <c r="R11" s="2"/>
      <c r="S11" s="3"/>
      <c r="T11" s="2"/>
      <c r="U11" s="3"/>
      <c r="V11" s="81"/>
      <c r="W11" s="527" t="s">
        <v>59</v>
      </c>
      <c r="X11" s="529"/>
      <c r="Y11" s="3"/>
      <c r="Z11" s="2"/>
      <c r="AA11" s="3"/>
      <c r="AB11" s="2"/>
      <c r="AC11" s="3"/>
      <c r="AD11" s="2"/>
      <c r="AE11" s="3"/>
      <c r="AF11" s="81"/>
      <c r="AG11" s="527" t="s">
        <v>59</v>
      </c>
      <c r="AH11" s="529"/>
      <c r="AI11" s="3"/>
      <c r="AJ11" s="2"/>
      <c r="AK11" s="3"/>
      <c r="AL11" s="2"/>
      <c r="AM11" s="3"/>
      <c r="AN11" s="2"/>
      <c r="AO11" s="3"/>
      <c r="AP11" s="2"/>
      <c r="AQ11" s="87">
        <f t="shared" si="0"/>
        <v>0</v>
      </c>
      <c r="BH11" s="1"/>
    </row>
    <row r="12" spans="1:61" x14ac:dyDescent="0.25">
      <c r="A12" s="527" t="s">
        <v>57</v>
      </c>
      <c r="B12" s="529"/>
      <c r="C12" s="14"/>
      <c r="D12" s="15"/>
      <c r="E12" s="16"/>
      <c r="F12" s="15"/>
      <c r="G12" s="14"/>
      <c r="H12" s="15"/>
      <c r="I12" s="14"/>
      <c r="J12" s="15"/>
      <c r="K12" s="14"/>
      <c r="L12" s="18"/>
      <c r="M12" s="527" t="s">
        <v>57</v>
      </c>
      <c r="N12" s="529"/>
      <c r="O12" s="14"/>
      <c r="P12" s="15"/>
      <c r="Q12" s="14"/>
      <c r="R12" s="15"/>
      <c r="S12" s="14"/>
      <c r="T12" s="15"/>
      <c r="U12" s="14"/>
      <c r="V12" s="18"/>
      <c r="W12" s="527" t="s">
        <v>57</v>
      </c>
      <c r="X12" s="529"/>
      <c r="Y12" s="14"/>
      <c r="Z12" s="15"/>
      <c r="AA12" s="14"/>
      <c r="AB12" s="15"/>
      <c r="AC12" s="14"/>
      <c r="AD12" s="15"/>
      <c r="AE12" s="14"/>
      <c r="AF12" s="18"/>
      <c r="AG12" s="527" t="s">
        <v>57</v>
      </c>
      <c r="AH12" s="529"/>
      <c r="AI12" s="14"/>
      <c r="AJ12" s="15"/>
      <c r="AK12" s="14"/>
      <c r="AL12" s="15"/>
      <c r="AM12" s="14"/>
      <c r="AN12" s="15"/>
      <c r="AO12" s="14"/>
      <c r="AP12" s="15"/>
      <c r="AQ12" s="91"/>
      <c r="BH12" s="1"/>
    </row>
    <row r="13" spans="1:61" ht="16.5" thickBot="1" x14ac:dyDescent="0.3">
      <c r="A13" s="527" t="s">
        <v>64</v>
      </c>
      <c r="B13" s="529"/>
      <c r="C13" s="14"/>
      <c r="D13" s="15"/>
      <c r="E13" s="16"/>
      <c r="F13" s="15"/>
      <c r="G13" s="14"/>
      <c r="H13" s="15"/>
      <c r="I13" s="14"/>
      <c r="J13" s="15"/>
      <c r="K13" s="14"/>
      <c r="L13" s="18"/>
      <c r="M13" s="527" t="s">
        <v>64</v>
      </c>
      <c r="N13" s="529"/>
      <c r="O13" s="14"/>
      <c r="P13" s="15"/>
      <c r="Q13" s="14"/>
      <c r="R13" s="15"/>
      <c r="S13" s="14"/>
      <c r="T13" s="15"/>
      <c r="U13" s="14"/>
      <c r="V13" s="18"/>
      <c r="W13" s="527" t="s">
        <v>64</v>
      </c>
      <c r="X13" s="529"/>
      <c r="Y13" s="14"/>
      <c r="Z13" s="15"/>
      <c r="AA13" s="14"/>
      <c r="AB13" s="15"/>
      <c r="AC13" s="14"/>
      <c r="AD13" s="15"/>
      <c r="AE13" s="14"/>
      <c r="AF13" s="18"/>
      <c r="AG13" s="527" t="s">
        <v>64</v>
      </c>
      <c r="AH13" s="529"/>
      <c r="AI13" s="14"/>
      <c r="AJ13" s="15"/>
      <c r="AK13" s="14"/>
      <c r="AL13" s="15"/>
      <c r="AM13" s="14"/>
      <c r="AN13" s="15"/>
      <c r="AO13" s="14"/>
      <c r="AP13" s="15"/>
      <c r="AQ13" s="91">
        <f t="shared" ref="AQ13:AQ19" si="1">SUM(D13+F13+H13+J13+L13+P13+R13+T13+V13+Z13+AB13+AD13+AF13+AJ13+AL13+AN13+AP13)</f>
        <v>0</v>
      </c>
      <c r="BH13" s="1"/>
    </row>
    <row r="14" spans="1:61" ht="16.5" thickBot="1" x14ac:dyDescent="0.3">
      <c r="A14" s="622" t="s">
        <v>30</v>
      </c>
      <c r="B14" s="61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618" t="s">
        <v>30</v>
      </c>
      <c r="N14" s="619"/>
      <c r="O14" s="22"/>
      <c r="P14" s="22"/>
      <c r="Q14" s="22"/>
      <c r="R14" s="22"/>
      <c r="S14" s="22"/>
      <c r="T14" s="22"/>
      <c r="U14" s="22"/>
      <c r="V14" s="22"/>
      <c r="W14" s="618" t="s">
        <v>30</v>
      </c>
      <c r="X14" s="619"/>
      <c r="Y14" s="22"/>
      <c r="Z14" s="22"/>
      <c r="AA14" s="22"/>
      <c r="AB14" s="22"/>
      <c r="AC14" s="22"/>
      <c r="AD14" s="22"/>
      <c r="AE14" s="22"/>
      <c r="AF14" s="22"/>
      <c r="AG14" s="618" t="s">
        <v>30</v>
      </c>
      <c r="AH14" s="619"/>
      <c r="AI14" s="22"/>
      <c r="AJ14" s="22"/>
      <c r="AK14" s="22"/>
      <c r="AL14" s="22"/>
      <c r="AM14" s="22"/>
      <c r="AN14" s="22"/>
      <c r="AO14" s="22"/>
      <c r="AP14" s="22"/>
      <c r="AQ14" s="90">
        <f t="shared" si="1"/>
        <v>0</v>
      </c>
      <c r="BH14" s="1"/>
    </row>
    <row r="15" spans="1:61" x14ac:dyDescent="0.25">
      <c r="A15" s="522" t="s">
        <v>61</v>
      </c>
      <c r="B15" s="521"/>
      <c r="C15" s="7"/>
      <c r="D15" s="5"/>
      <c r="E15" s="12"/>
      <c r="F15" s="5"/>
      <c r="G15" s="7"/>
      <c r="H15" s="5"/>
      <c r="I15" s="7"/>
      <c r="J15" s="5"/>
      <c r="K15" s="7"/>
      <c r="L15" s="6"/>
      <c r="M15" s="522" t="s">
        <v>61</v>
      </c>
      <c r="N15" s="521"/>
      <c r="O15" s="7"/>
      <c r="P15" s="5"/>
      <c r="Q15" s="7"/>
      <c r="R15" s="5"/>
      <c r="S15" s="7"/>
      <c r="T15" s="5"/>
      <c r="U15" s="7"/>
      <c r="V15" s="6"/>
      <c r="W15" s="522" t="s">
        <v>86</v>
      </c>
      <c r="X15" s="521"/>
      <c r="Y15" s="7"/>
      <c r="Z15" s="5"/>
      <c r="AA15" s="7"/>
      <c r="AB15" s="5"/>
      <c r="AC15" s="7"/>
      <c r="AD15" s="5"/>
      <c r="AE15" s="7"/>
      <c r="AF15" s="6"/>
      <c r="AG15" s="522" t="s">
        <v>86</v>
      </c>
      <c r="AH15" s="521"/>
      <c r="AI15" s="7"/>
      <c r="AJ15" s="5"/>
      <c r="AK15" s="7"/>
      <c r="AL15" s="5"/>
      <c r="AM15" s="7"/>
      <c r="AN15" s="5"/>
      <c r="AO15" s="7"/>
      <c r="AP15" s="5"/>
      <c r="AQ15" s="89">
        <f t="shared" si="1"/>
        <v>0</v>
      </c>
      <c r="BH15" s="1"/>
    </row>
    <row r="16" spans="1:61" x14ac:dyDescent="0.25">
      <c r="A16" s="522" t="s">
        <v>86</v>
      </c>
      <c r="B16" s="521"/>
      <c r="C16" s="3"/>
      <c r="D16" s="2"/>
      <c r="E16" s="13"/>
      <c r="F16" s="2"/>
      <c r="G16" s="3"/>
      <c r="H16" s="2"/>
      <c r="I16" s="3"/>
      <c r="J16" s="2"/>
      <c r="K16" s="3"/>
      <c r="L16" s="81"/>
      <c r="M16" s="522" t="s">
        <v>86</v>
      </c>
      <c r="N16" s="521"/>
      <c r="O16" s="3"/>
      <c r="P16" s="2"/>
      <c r="Q16" s="3"/>
      <c r="R16" s="2"/>
      <c r="S16" s="3"/>
      <c r="T16" s="2"/>
      <c r="U16" s="3"/>
      <c r="V16" s="81"/>
      <c r="W16" s="527" t="s">
        <v>63</v>
      </c>
      <c r="X16" s="529"/>
      <c r="Y16" s="3"/>
      <c r="Z16" s="2"/>
      <c r="AA16" s="3"/>
      <c r="AB16" s="2"/>
      <c r="AC16" s="3"/>
      <c r="AD16" s="2"/>
      <c r="AE16" s="3"/>
      <c r="AF16" s="81"/>
      <c r="AG16" s="527" t="s">
        <v>63</v>
      </c>
      <c r="AH16" s="529"/>
      <c r="AI16" s="3"/>
      <c r="AJ16" s="2"/>
      <c r="AK16" s="3"/>
      <c r="AL16" s="2"/>
      <c r="AM16" s="3"/>
      <c r="AN16" s="2"/>
      <c r="AO16" s="3"/>
      <c r="AP16" s="2"/>
      <c r="AQ16" s="87">
        <f t="shared" si="1"/>
        <v>0</v>
      </c>
      <c r="BH16" s="1"/>
    </row>
    <row r="17" spans="1:60" x14ac:dyDescent="0.25">
      <c r="A17" s="527" t="s">
        <v>63</v>
      </c>
      <c r="B17" s="529"/>
      <c r="C17" s="3"/>
      <c r="D17" s="2"/>
      <c r="E17" s="13"/>
      <c r="F17" s="2"/>
      <c r="G17" s="3"/>
      <c r="H17" s="2"/>
      <c r="I17" s="3"/>
      <c r="J17" s="2"/>
      <c r="K17" s="3"/>
      <c r="L17" s="81"/>
      <c r="M17" s="527" t="s">
        <v>63</v>
      </c>
      <c r="N17" s="529"/>
      <c r="O17" s="3"/>
      <c r="P17" s="2"/>
      <c r="Q17" s="3"/>
      <c r="R17" s="2"/>
      <c r="S17" s="3"/>
      <c r="T17" s="2"/>
      <c r="U17" s="3"/>
      <c r="V17" s="81"/>
      <c r="W17" s="522" t="s">
        <v>58</v>
      </c>
      <c r="X17" s="521"/>
      <c r="Y17" s="3"/>
      <c r="Z17" s="2"/>
      <c r="AA17" s="3"/>
      <c r="AB17" s="2"/>
      <c r="AC17" s="3"/>
      <c r="AD17" s="2"/>
      <c r="AE17" s="3"/>
      <c r="AF17" s="81"/>
      <c r="AG17" s="522" t="s">
        <v>58</v>
      </c>
      <c r="AH17" s="521"/>
      <c r="AI17" s="3"/>
      <c r="AJ17" s="2"/>
      <c r="AK17" s="3"/>
      <c r="AL17" s="2"/>
      <c r="AM17" s="3"/>
      <c r="AN17" s="2"/>
      <c r="AO17" s="3"/>
      <c r="AP17" s="2"/>
      <c r="AQ17" s="87">
        <f t="shared" si="1"/>
        <v>0</v>
      </c>
      <c r="BH17" s="1"/>
    </row>
    <row r="18" spans="1:60" x14ac:dyDescent="0.25">
      <c r="A18" s="522" t="s">
        <v>58</v>
      </c>
      <c r="B18" s="521"/>
      <c r="C18" s="3"/>
      <c r="D18" s="2"/>
      <c r="E18" s="13"/>
      <c r="F18" s="2"/>
      <c r="G18" s="3"/>
      <c r="H18" s="2"/>
      <c r="I18" s="3"/>
      <c r="J18" s="2"/>
      <c r="K18" s="3"/>
      <c r="L18" s="81"/>
      <c r="M18" s="522" t="s">
        <v>58</v>
      </c>
      <c r="N18" s="521"/>
      <c r="O18" s="3"/>
      <c r="P18" s="2"/>
      <c r="Q18" s="3"/>
      <c r="R18" s="2"/>
      <c r="S18" s="3"/>
      <c r="T18" s="2"/>
      <c r="U18" s="3"/>
      <c r="V18" s="81"/>
      <c r="W18" s="522" t="s">
        <v>58</v>
      </c>
      <c r="X18" s="521"/>
      <c r="Y18" s="3"/>
      <c r="Z18" s="2"/>
      <c r="AA18" s="3"/>
      <c r="AB18" s="2"/>
      <c r="AC18" s="3"/>
      <c r="AD18" s="2"/>
      <c r="AE18" s="3"/>
      <c r="AF18" s="81"/>
      <c r="AG18" s="522" t="s">
        <v>58</v>
      </c>
      <c r="AH18" s="521"/>
      <c r="AI18" s="3"/>
      <c r="AJ18" s="2"/>
      <c r="AK18" s="3"/>
      <c r="AL18" s="2"/>
      <c r="AM18" s="3"/>
      <c r="AN18" s="2"/>
      <c r="AO18" s="3"/>
      <c r="AP18" s="2"/>
      <c r="AQ18" s="87">
        <f t="shared" si="1"/>
        <v>0</v>
      </c>
      <c r="BH18" s="1"/>
    </row>
    <row r="19" spans="1:60" x14ac:dyDescent="0.25">
      <c r="A19" s="522" t="s">
        <v>58</v>
      </c>
      <c r="B19" s="521"/>
      <c r="C19" s="3"/>
      <c r="D19" s="2"/>
      <c r="E19" s="13"/>
      <c r="F19" s="2"/>
      <c r="G19" s="3"/>
      <c r="H19" s="2"/>
      <c r="I19" s="3"/>
      <c r="J19" s="2"/>
      <c r="K19" s="3"/>
      <c r="L19" s="81"/>
      <c r="M19" s="522" t="s">
        <v>58</v>
      </c>
      <c r="N19" s="521"/>
      <c r="O19" s="3"/>
      <c r="P19" s="2"/>
      <c r="Q19" s="3"/>
      <c r="R19" s="2"/>
      <c r="S19" s="3"/>
      <c r="T19" s="2"/>
      <c r="U19" s="3"/>
      <c r="V19" s="81"/>
      <c r="W19" s="523" t="s">
        <v>28</v>
      </c>
      <c r="X19" s="524"/>
      <c r="Y19" s="3"/>
      <c r="Z19" s="2"/>
      <c r="AA19" s="3"/>
      <c r="AB19" s="2"/>
      <c r="AC19" s="3"/>
      <c r="AD19" s="2"/>
      <c r="AE19" s="3"/>
      <c r="AF19" s="81"/>
      <c r="AG19" s="523" t="s">
        <v>28</v>
      </c>
      <c r="AH19" s="524"/>
      <c r="AI19" s="3"/>
      <c r="AJ19" s="2"/>
      <c r="AK19" s="3"/>
      <c r="AL19" s="2"/>
      <c r="AM19" s="3"/>
      <c r="AN19" s="2"/>
      <c r="AO19" s="3"/>
      <c r="AP19" s="2"/>
      <c r="AQ19" s="87">
        <f t="shared" si="1"/>
        <v>0</v>
      </c>
      <c r="BH19" s="1"/>
    </row>
    <row r="20" spans="1:60" x14ac:dyDescent="0.25">
      <c r="A20" s="523" t="s">
        <v>28</v>
      </c>
      <c r="B20" s="524"/>
      <c r="C20" s="14"/>
      <c r="D20" s="15"/>
      <c r="E20" s="16"/>
      <c r="F20" s="15"/>
      <c r="G20" s="14"/>
      <c r="H20" s="15"/>
      <c r="I20" s="14"/>
      <c r="J20" s="15"/>
      <c r="K20" s="14"/>
      <c r="L20" s="18"/>
      <c r="M20" s="523" t="s">
        <v>28</v>
      </c>
      <c r="N20" s="524"/>
      <c r="O20" s="14"/>
      <c r="P20" s="15"/>
      <c r="Q20" s="14"/>
      <c r="R20" s="15"/>
      <c r="S20" s="14"/>
      <c r="T20" s="15"/>
      <c r="U20" s="14"/>
      <c r="V20" s="18"/>
      <c r="W20" s="523" t="s">
        <v>85</v>
      </c>
      <c r="X20" s="524"/>
      <c r="Y20" s="14"/>
      <c r="Z20" s="15"/>
      <c r="AA20" s="14"/>
      <c r="AB20" s="15"/>
      <c r="AC20" s="14"/>
      <c r="AD20" s="15"/>
      <c r="AE20" s="14"/>
      <c r="AF20" s="18"/>
      <c r="AG20" s="523" t="s">
        <v>85</v>
      </c>
      <c r="AH20" s="524"/>
      <c r="AI20" s="14"/>
      <c r="AJ20" s="15"/>
      <c r="AK20" s="14"/>
      <c r="AL20" s="15"/>
      <c r="AM20" s="14"/>
      <c r="AN20" s="15"/>
      <c r="AO20" s="14"/>
      <c r="AP20" s="15"/>
      <c r="AQ20" s="91"/>
      <c r="BH20" s="1"/>
    </row>
    <row r="21" spans="1:60" x14ac:dyDescent="0.25">
      <c r="A21" s="523" t="s">
        <v>85</v>
      </c>
      <c r="B21" s="524"/>
      <c r="C21" s="14"/>
      <c r="D21" s="15"/>
      <c r="E21" s="16"/>
      <c r="F21" s="15"/>
      <c r="G21" s="14"/>
      <c r="H21" s="15"/>
      <c r="I21" s="14"/>
      <c r="J21" s="15"/>
      <c r="K21" s="14"/>
      <c r="L21" s="18"/>
      <c r="M21" s="523" t="s">
        <v>85</v>
      </c>
      <c r="N21" s="524"/>
      <c r="O21" s="14"/>
      <c r="P21" s="15"/>
      <c r="Q21" s="14"/>
      <c r="R21" s="15"/>
      <c r="S21" s="14"/>
      <c r="T21" s="15"/>
      <c r="U21" s="14"/>
      <c r="V21" s="18"/>
      <c r="W21" s="523" t="s">
        <v>84</v>
      </c>
      <c r="X21" s="524"/>
      <c r="Y21" s="14"/>
      <c r="Z21" s="15"/>
      <c r="AA21" s="14"/>
      <c r="AB21" s="15"/>
      <c r="AC21" s="14"/>
      <c r="AD21" s="15"/>
      <c r="AE21" s="14"/>
      <c r="AF21" s="18"/>
      <c r="AG21" s="523" t="s">
        <v>84</v>
      </c>
      <c r="AH21" s="524"/>
      <c r="AI21" s="14"/>
      <c r="AJ21" s="15"/>
      <c r="AK21" s="14"/>
      <c r="AL21" s="15"/>
      <c r="AM21" s="14"/>
      <c r="AN21" s="15"/>
      <c r="AO21" s="14"/>
      <c r="AP21" s="15"/>
      <c r="AQ21" s="91"/>
      <c r="BH21" s="1"/>
    </row>
    <row r="22" spans="1:60" x14ac:dyDescent="0.25">
      <c r="A22" s="523" t="s">
        <v>84</v>
      </c>
      <c r="B22" s="524"/>
      <c r="C22" s="14"/>
      <c r="D22" s="15"/>
      <c r="E22" s="16"/>
      <c r="F22" s="15"/>
      <c r="G22" s="14"/>
      <c r="H22" s="15"/>
      <c r="I22" s="14"/>
      <c r="J22" s="15"/>
      <c r="K22" s="14"/>
      <c r="L22" s="18"/>
      <c r="M22" s="523" t="s">
        <v>84</v>
      </c>
      <c r="N22" s="524"/>
      <c r="O22" s="14"/>
      <c r="P22" s="15"/>
      <c r="Q22" s="14"/>
      <c r="R22" s="15"/>
      <c r="S22" s="14"/>
      <c r="T22" s="15"/>
      <c r="U22" s="14"/>
      <c r="V22" s="18"/>
      <c r="W22" s="590" t="s">
        <v>83</v>
      </c>
      <c r="X22" s="638"/>
      <c r="Y22" s="14"/>
      <c r="Z22" s="15"/>
      <c r="AA22" s="14"/>
      <c r="AB22" s="15"/>
      <c r="AC22" s="14"/>
      <c r="AD22" s="15"/>
      <c r="AE22" s="14"/>
      <c r="AF22" s="18"/>
      <c r="AG22" s="590" t="s">
        <v>83</v>
      </c>
      <c r="AH22" s="638"/>
      <c r="AI22" s="14"/>
      <c r="AJ22" s="15"/>
      <c r="AK22" s="14"/>
      <c r="AL22" s="15"/>
      <c r="AM22" s="14"/>
      <c r="AN22" s="15"/>
      <c r="AO22" s="14"/>
      <c r="AP22" s="15"/>
      <c r="AQ22" s="91"/>
      <c r="BH22" s="1"/>
    </row>
    <row r="23" spans="1:60" x14ac:dyDescent="0.25">
      <c r="A23" s="590" t="s">
        <v>83</v>
      </c>
      <c r="B23" s="638"/>
      <c r="C23" s="84"/>
      <c r="D23" s="83"/>
      <c r="E23" s="86"/>
      <c r="F23" s="83"/>
      <c r="G23" s="84"/>
      <c r="H23" s="83"/>
      <c r="I23" s="84"/>
      <c r="J23" s="83"/>
      <c r="K23" s="84"/>
      <c r="L23" s="85"/>
      <c r="M23" s="590" t="s">
        <v>83</v>
      </c>
      <c r="N23" s="638"/>
      <c r="O23" s="84"/>
      <c r="P23" s="83"/>
      <c r="Q23" s="84"/>
      <c r="R23" s="83"/>
      <c r="S23" s="84"/>
      <c r="T23" s="83"/>
      <c r="U23" s="84"/>
      <c r="V23" s="85"/>
      <c r="W23" s="523" t="s">
        <v>28</v>
      </c>
      <c r="X23" s="524"/>
      <c r="Y23" s="84"/>
      <c r="Z23" s="83"/>
      <c r="AA23" s="84"/>
      <c r="AB23" s="83"/>
      <c r="AC23" s="84"/>
      <c r="AD23" s="83"/>
      <c r="AE23" s="84"/>
      <c r="AF23" s="85"/>
      <c r="AG23" s="523" t="s">
        <v>28</v>
      </c>
      <c r="AH23" s="524"/>
      <c r="AI23" s="84"/>
      <c r="AJ23" s="83"/>
      <c r="AK23" s="84"/>
      <c r="AL23" s="83"/>
      <c r="AM23" s="84"/>
      <c r="AN23" s="83"/>
      <c r="AO23" s="84"/>
      <c r="AP23" s="83"/>
      <c r="AQ23" s="82">
        <f>SUM(D23+F23+H23+J23+L23+P23+R23+T23+V23+Z23+AB23+AD23+AF23+AJ23+AL23+AN23+AP23)</f>
        <v>0</v>
      </c>
      <c r="BH23" s="1"/>
    </row>
  </sheetData>
  <mergeCells count="103">
    <mergeCell ref="W20:X20"/>
    <mergeCell ref="W21:X21"/>
    <mergeCell ref="W22:X22"/>
    <mergeCell ref="AG20:AH20"/>
    <mergeCell ref="AG21:AH21"/>
    <mergeCell ref="AG22:AH22"/>
    <mergeCell ref="A6:B6"/>
    <mergeCell ref="C3:D3"/>
    <mergeCell ref="E3:F3"/>
    <mergeCell ref="G3:H3"/>
    <mergeCell ref="I3:J3"/>
    <mergeCell ref="W12:X12"/>
    <mergeCell ref="M12:N12"/>
    <mergeCell ref="A8:B8"/>
    <mergeCell ref="M19:N19"/>
    <mergeCell ref="M18:N18"/>
    <mergeCell ref="M15:N15"/>
    <mergeCell ref="W7:X7"/>
    <mergeCell ref="W5:X5"/>
    <mergeCell ref="W6:X6"/>
    <mergeCell ref="AG17:AH17"/>
    <mergeCell ref="AG10:AH10"/>
    <mergeCell ref="AG11:AH11"/>
    <mergeCell ref="M14:N14"/>
    <mergeCell ref="A1:L2"/>
    <mergeCell ref="A5:B5"/>
    <mergeCell ref="A23:B23"/>
    <mergeCell ref="M23:N23"/>
    <mergeCell ref="A9:B9"/>
    <mergeCell ref="M11:N11"/>
    <mergeCell ref="A10:B10"/>
    <mergeCell ref="M13:N13"/>
    <mergeCell ref="A22:B22"/>
    <mergeCell ref="M20:N20"/>
    <mergeCell ref="M21:N21"/>
    <mergeCell ref="M22:N22"/>
    <mergeCell ref="M16:N16"/>
    <mergeCell ref="M17:N17"/>
    <mergeCell ref="A13:B13"/>
    <mergeCell ref="A12:B12"/>
    <mergeCell ref="A19:B19"/>
    <mergeCell ref="A20:B20"/>
    <mergeCell ref="A21:B21"/>
    <mergeCell ref="A14:B14"/>
    <mergeCell ref="A15:B15"/>
    <mergeCell ref="A16:B16"/>
    <mergeCell ref="W1:AF2"/>
    <mergeCell ref="W16:X16"/>
    <mergeCell ref="W17:X17"/>
    <mergeCell ref="AC3:AD3"/>
    <mergeCell ref="AA3:AB3"/>
    <mergeCell ref="U3:V3"/>
    <mergeCell ref="Y3:Z3"/>
    <mergeCell ref="AG6:AH6"/>
    <mergeCell ref="AG5:AH5"/>
    <mergeCell ref="AE3:AF3"/>
    <mergeCell ref="AG16:AH16"/>
    <mergeCell ref="AG7:AH7"/>
    <mergeCell ref="AG8:AH8"/>
    <mergeCell ref="AG9:AH9"/>
    <mergeCell ref="AG15:AH15"/>
    <mergeCell ref="W13:X13"/>
    <mergeCell ref="W14:X14"/>
    <mergeCell ref="W15:X15"/>
    <mergeCell ref="W10:X10"/>
    <mergeCell ref="W11:X11"/>
    <mergeCell ref="W9:X9"/>
    <mergeCell ref="W8:X8"/>
    <mergeCell ref="M1:V2"/>
    <mergeCell ref="M5:N5"/>
    <mergeCell ref="AG23:AH23"/>
    <mergeCell ref="AG18:AH18"/>
    <mergeCell ref="K3:L3"/>
    <mergeCell ref="A3:B4"/>
    <mergeCell ref="W3:X4"/>
    <mergeCell ref="M3:N4"/>
    <mergeCell ref="O3:P3"/>
    <mergeCell ref="Q3:R3"/>
    <mergeCell ref="S3:T3"/>
    <mergeCell ref="AG13:AH13"/>
    <mergeCell ref="AG14:AH14"/>
    <mergeCell ref="W23:X23"/>
    <mergeCell ref="W19:X19"/>
    <mergeCell ref="A7:B7"/>
    <mergeCell ref="M10:N10"/>
    <mergeCell ref="M7:N7"/>
    <mergeCell ref="M8:N8"/>
    <mergeCell ref="M9:N9"/>
    <mergeCell ref="A17:B17"/>
    <mergeCell ref="A18:B18"/>
    <mergeCell ref="W18:X18"/>
    <mergeCell ref="M6:N6"/>
    <mergeCell ref="A11:B11"/>
    <mergeCell ref="AG12:AH12"/>
    <mergeCell ref="BH4:BI4"/>
    <mergeCell ref="AO3:AP3"/>
    <mergeCell ref="AQ3:AQ4"/>
    <mergeCell ref="AG1:AQ2"/>
    <mergeCell ref="AG3:AH4"/>
    <mergeCell ref="AK3:AL3"/>
    <mergeCell ref="AI3:AJ3"/>
    <mergeCell ref="AM3:AN3"/>
    <mergeCell ref="AG19:AH19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'X:\CORPORATE CHALLENGE\Brackets &amp; Score sheet\2014\[2014 CFC Score Sheet-final.xlsx]Sheet2'!#REF!</xm:f>
          </x14:formula1>
          <xm:sqref>AM5:AM19 AO5:AO19</xm:sqref>
        </x14:dataValidation>
        <x14:dataValidation type="list" allowBlank="1" showInputMessage="1" showErrorMessage="1" xr:uid="{00000000-0002-0000-0000-000006000000}">
          <x14:formula1>
            <xm:f>'X:\CORPORATE CHALLENGE\Brackets &amp; Score sheet\2014\[2014 CFC Score Sheet-final.xlsx]Sheet2'!#REF!</xm:f>
          </x14:formula1>
          <xm:sqref>O5:V19 C5:L19 Y5:AF19 AL5:AL19 AJ5:AJ19 AP5:AP19 AN5:AN19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Kaye Long</cp:lastModifiedBy>
  <cp:lastPrinted>2023-06-12T15:11:58Z</cp:lastPrinted>
  <dcterms:created xsi:type="dcterms:W3CDTF">2015-02-26T04:10:04Z</dcterms:created>
  <dcterms:modified xsi:type="dcterms:W3CDTF">2023-06-12T15:12:08Z</dcterms:modified>
</cp:coreProperties>
</file>